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osteo Platillos" sheetId="1" r:id="rId5"/>
    <sheet state="visible" name="Pricing Productos" sheetId="2" r:id="rId6"/>
    <sheet state="visible" name="Pricing Servicios" sheetId="3" r:id="rId7"/>
    <sheet state="visible" name="Pricing Productos Importados" sheetId="4" r:id="rId8"/>
    <sheet state="visible" name="Lista de Productos" sheetId="5" r:id="rId9"/>
  </sheets>
  <definedNames/>
  <calcPr/>
</workbook>
</file>

<file path=xl/sharedStrings.xml><?xml version="1.0" encoding="utf-8"?>
<sst xmlns="http://schemas.openxmlformats.org/spreadsheetml/2006/main" count="118" uniqueCount="93">
  <si>
    <t>Pricing Productos: Ejemplo Bolsas</t>
  </si>
  <si>
    <t>Pricing Productos: Ejemplo Hotel</t>
  </si>
  <si>
    <t>Pricing Alimentos/Bebidas: Ejemplo Receta Provolone al Horno</t>
  </si>
  <si>
    <t>Ingredientes</t>
  </si>
  <si>
    <t>Escenario 1</t>
  </si>
  <si>
    <t>Pricing Productos Importados: Ejemplo Joyería</t>
  </si>
  <si>
    <t>Costo directo del proveedor</t>
  </si>
  <si>
    <t>Unidad</t>
  </si>
  <si>
    <t>Escenario 2</t>
  </si>
  <si>
    <t>USD</t>
  </si>
  <si>
    <t>Escenario 3</t>
  </si>
  <si>
    <t>Shipping y extras</t>
  </si>
  <si>
    <t>Cuartos Disponibles</t>
  </si>
  <si>
    <t>Valor aduanal</t>
  </si>
  <si>
    <t>Diás al mes</t>
  </si>
  <si>
    <t>Capacidad Total Noches</t>
  </si>
  <si>
    <t>Costo/Unidad</t>
  </si>
  <si>
    <t>Cantidad Receta</t>
  </si>
  <si>
    <t>Costo Receta</t>
  </si>
  <si>
    <t>Provolone</t>
  </si>
  <si>
    <t># de Piezas al Mes</t>
  </si>
  <si>
    <t>kg</t>
  </si>
  <si>
    <t>Ocupación</t>
  </si>
  <si>
    <t>Valor aduanal el MXN</t>
  </si>
  <si>
    <t>MXN</t>
  </si>
  <si>
    <t>Impuestos y costos aduanales</t>
  </si>
  <si>
    <t>Número de Noches</t>
  </si>
  <si>
    <t>Jitomate</t>
  </si>
  <si>
    <t>OJO: Tu agente aduanal te puede ayudar a calcular esto</t>
  </si>
  <si>
    <t>Precio Por Noche</t>
  </si>
  <si>
    <t>Chile Verde</t>
  </si>
  <si>
    <t>pc</t>
  </si>
  <si>
    <t>Aceite de Oliva</t>
  </si>
  <si>
    <t>ml</t>
  </si>
  <si>
    <t>VENTAS</t>
  </si>
  <si>
    <t>Costo unitario en mi almacén</t>
  </si>
  <si>
    <t>Ventas = Némero de Noches * Precio por Noche</t>
  </si>
  <si>
    <t>Sal</t>
  </si>
  <si>
    <t>g</t>
  </si>
  <si>
    <t>Hierbas Italianas</t>
  </si>
  <si>
    <t>Precio Unitario</t>
  </si>
  <si>
    <t xml:space="preserve">Ajo en Polvo </t>
  </si>
  <si>
    <t>Pimienta</t>
  </si>
  <si>
    <t>Costo Unitario</t>
  </si>
  <si>
    <t xml:space="preserve">Tortillas </t>
  </si>
  <si>
    <t>Merma</t>
  </si>
  <si>
    <t>Mi margen ideal</t>
  </si>
  <si>
    <t>Margen bruto</t>
  </si>
  <si>
    <t>Costo de Ventas</t>
  </si>
  <si>
    <t>Costo Total</t>
  </si>
  <si>
    <t>Precio wholesale/mayoreo</t>
  </si>
  <si>
    <t>Margen que exige mi distribuidor</t>
  </si>
  <si>
    <t>Precio retail</t>
  </si>
  <si>
    <t>Costo de Ventas = Ventas * 0.15</t>
  </si>
  <si>
    <t>IVA</t>
  </si>
  <si>
    <t>PRECIO FINAL EN TIENDA</t>
  </si>
  <si>
    <t>Costo Total = Suma de "Costo Receta"</t>
  </si>
  <si>
    <t>Margen Bruto</t>
  </si>
  <si>
    <t>Margen</t>
  </si>
  <si>
    <t>Margen Bruto = (Precio Unitario - Costo Unitario) / Precio Unitario</t>
  </si>
  <si>
    <t xml:space="preserve">Precio </t>
  </si>
  <si>
    <t>Ventas = #Piezas x Precio Unitario</t>
  </si>
  <si>
    <t>Precio = Costo Total / (1 - margen)</t>
  </si>
  <si>
    <t>Costo de Ventas (COGS)</t>
  </si>
  <si>
    <t>Margen Bruto $ = Ventas - Costo de Ventas</t>
  </si>
  <si>
    <t>Margen Bruto en %</t>
  </si>
  <si>
    <t>Costo de Ventas = #Piezas x Costo Unitario</t>
  </si>
  <si>
    <t>Precio c IVA</t>
  </si>
  <si>
    <t>Precio con IVA = Precio x 1.16</t>
  </si>
  <si>
    <t>Margen Bruto % = Margen Bruto $ / Ventas</t>
  </si>
  <si>
    <t xml:space="preserve">Gastos Operativos </t>
  </si>
  <si>
    <t>Precio en Menú</t>
  </si>
  <si>
    <t>Utilidad Operativa $</t>
  </si>
  <si>
    <t>Margen Final</t>
  </si>
  <si>
    <t xml:space="preserve">  </t>
  </si>
  <si>
    <t>Margen Final = ((Precio Menú / 1.16) - Costo Total) / (Precio Menú / 1.16)</t>
  </si>
  <si>
    <t>Utilidad Operativa $ = Margen Bruto $ - Gastos Operativos</t>
  </si>
  <si>
    <t>Utilidad Operativa %</t>
  </si>
  <si>
    <t>Utilidad Operativa % = Utilidad Operativa $ / Ventas</t>
  </si>
  <si>
    <t>Lista de Productos:</t>
  </si>
  <si>
    <t>SKU</t>
  </si>
  <si>
    <t>UPC/EAN</t>
  </si>
  <si>
    <t>Nombre Producto</t>
  </si>
  <si>
    <t>Categoría</t>
  </si>
  <si>
    <t>Precio Venta (Actual)</t>
  </si>
  <si>
    <t>Margen $</t>
  </si>
  <si>
    <t>Margen Retail (Actual)</t>
  </si>
  <si>
    <t>Precio de venta MAYOREO</t>
  </si>
  <si>
    <t>Margen Mayoreo</t>
  </si>
  <si>
    <t>Margen Deseado</t>
  </si>
  <si>
    <t>Precio Venta SUGERIDO</t>
  </si>
  <si>
    <t>Precio Venta FINAL</t>
  </si>
  <si>
    <t>Margen % Final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</si>
</sst>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[$$]#,##0"/>
    <numFmt numFmtId="165" formatCode="&quot;$&quot;#,##0"/>
    <numFmt numFmtId="166" formatCode="&quot;$&quot;#,##0.00"/>
    <numFmt numFmtId="167" formatCode="[$$]#,##0.00"/>
  </numFmts>
  <fonts count="39">
    <font>
      <sz val="10.0"/>
      <color rgb="FF000000"/>
      <name val="Arial"/>
      <scheme val="minor"/>
    </font>
    <font>
      <b/>
      <sz val="15.0"/>
      <color rgb="FF00255B"/>
      <name val="Ruda"/>
    </font>
    <font>
      <color theme="1"/>
      <name val="Roboto Slab"/>
    </font>
    <font>
      <b/>
      <color rgb="FF00255B"/>
      <name val="Roboto Slab"/>
    </font>
    <font>
      <b/>
      <color theme="1"/>
      <name val="Roboto Slab"/>
    </font>
    <font>
      <b/>
      <sz val="14.0"/>
      <color rgb="FF00255B"/>
      <name val="Roboto Slab"/>
    </font>
    <font>
      <b/>
      <sz val="12.0"/>
      <color rgb="FF1155CC"/>
      <name val="Roboto Slab"/>
    </font>
    <font>
      <b/>
      <sz val="12.0"/>
      <color rgb="FF000000"/>
      <name val="Roboto Slab"/>
    </font>
    <font>
      <b/>
      <sz val="12.0"/>
      <color rgb="FF38761D"/>
      <name val="Roboto Slab"/>
    </font>
    <font>
      <b/>
      <sz val="12.0"/>
      <color rgb="FFFF0000"/>
      <name val="Roboto Slab"/>
    </font>
    <font>
      <i/>
      <color theme="1"/>
      <name val="Roboto Slab"/>
    </font>
    <font>
      <i/>
      <sz val="10.0"/>
      <color rgb="FFFF0000"/>
      <name val="Roboto Slab"/>
    </font>
    <font>
      <b/>
      <sz val="14.0"/>
      <color rgb="FFFFFFFF"/>
      <name val="Arial"/>
    </font>
    <font>
      <b/>
      <sz val="12.0"/>
      <color rgb="FF073763"/>
      <name val="Roboto Slab"/>
    </font>
    <font>
      <color rgb="FF073763"/>
      <name val="Roboto Slab"/>
    </font>
    <font>
      <sz val="12.0"/>
      <color rgb="FFFF0000"/>
      <name val="Roboto Slab"/>
    </font>
    <font>
      <sz val="9.0"/>
      <color rgb="FF495D75"/>
      <name val="Roboto Slab"/>
    </font>
    <font>
      <color theme="5"/>
      <name val="Roboto Slab"/>
    </font>
    <font>
      <b/>
      <i/>
      <sz val="10.0"/>
      <color theme="1"/>
      <name val="Roboto Slab"/>
    </font>
    <font>
      <b/>
      <sz val="13.0"/>
      <color theme="1"/>
      <name val="Roboto Slab"/>
    </font>
    <font>
      <color rgb="FFFF0000"/>
      <name val="Roboto Slab"/>
    </font>
    <font>
      <color theme="1"/>
      <name val="Arial"/>
      <scheme val="minor"/>
    </font>
    <font>
      <sz val="12.0"/>
      <color rgb="FF38761D"/>
      <name val="Roboto Slab"/>
    </font>
    <font>
      <b/>
      <sz val="14.0"/>
      <color theme="1"/>
      <name val="Roboto Slab"/>
    </font>
    <font>
      <b/>
      <color rgb="FF34A853"/>
      <name val="Roboto Slab"/>
    </font>
    <font>
      <sz val="14.0"/>
      <color theme="1"/>
      <name val="Roboto Slab"/>
    </font>
    <font>
      <b/>
      <sz val="13.0"/>
      <color rgb="FF38761D"/>
      <name val="Roboto Slab"/>
    </font>
    <font>
      <b/>
      <sz val="14.0"/>
      <color rgb="FF38761D"/>
      <name val="Roboto Slab"/>
    </font>
    <font>
      <sz val="13.0"/>
      <color theme="1"/>
      <name val="Roboto Slab"/>
    </font>
    <font>
      <b/>
      <color rgb="FF000000"/>
      <name val="Roboto Slab"/>
    </font>
    <font>
      <b/>
      <color rgb="FF38761D"/>
      <name val="Roboto Slab"/>
    </font>
    <font>
      <b/>
      <color theme="1"/>
      <name val="Arial"/>
      <scheme val="minor"/>
    </font>
    <font>
      <b/>
      <sz val="12.0"/>
      <color theme="1"/>
      <name val="Arial"/>
      <scheme val="minor"/>
    </font>
    <font>
      <sz val="12.0"/>
      <color rgb="FFFF0000"/>
      <name val="Arial"/>
      <scheme val="minor"/>
    </font>
    <font>
      <b/>
      <sz val="12.0"/>
      <color theme="1"/>
      <name val="Roboto Slab"/>
    </font>
    <font>
      <b/>
      <sz val="12.0"/>
      <color rgb="FF38761D"/>
      <name val="Arial"/>
      <scheme val="minor"/>
    </font>
    <font>
      <b/>
      <sz val="14.0"/>
      <color rgb="FF34A853"/>
      <name val="Roboto Slab"/>
    </font>
    <font>
      <b/>
      <sz val="12.0"/>
      <color theme="5"/>
      <name val="Roboto Slab"/>
    </font>
    <font>
      <color theme="1"/>
      <name val="Arial"/>
    </font>
  </fonts>
  <fills count="4">
    <fill>
      <patternFill patternType="none"/>
    </fill>
    <fill>
      <patternFill patternType="lightGray"/>
    </fill>
    <fill>
      <patternFill patternType="solid">
        <fgColor rgb="FF9CFC09"/>
        <bgColor rgb="FF9CFC09"/>
      </patternFill>
    </fill>
    <fill>
      <patternFill patternType="solid">
        <fgColor rgb="FFFFFFFF"/>
        <bgColor rgb="FFFFFFFF"/>
      </patternFill>
    </fill>
  </fills>
  <borders count="14">
    <border/>
    <border>
      <left style="thick">
        <color rgb="FFFFFFFF"/>
      </left>
      <top style="thick">
        <color rgb="FFFFFFFF"/>
      </top>
      <bottom style="thick">
        <color rgb="FFFFFFFF"/>
      </bottom>
    </border>
    <border>
      <left style="thick">
        <color rgb="FF000000"/>
      </left>
      <top style="thick">
        <color rgb="FF000000"/>
      </top>
    </border>
    <border>
      <top style="thick">
        <color rgb="FF000000"/>
      </top>
    </border>
    <border>
      <right style="thick">
        <color rgb="FF000000"/>
      </right>
      <top style="thick">
        <color rgb="FF000000"/>
      </top>
    </border>
    <border>
      <left style="thick">
        <color rgb="FF000000"/>
      </left>
    </border>
    <border>
      <left style="thick">
        <color rgb="FF000000"/>
      </left>
      <top style="thick">
        <color rgb="FF000000"/>
      </top>
      <bottom style="thick">
        <color rgb="FF000000"/>
      </bottom>
    </border>
    <border>
      <right style="thick">
        <color rgb="FF000000"/>
      </right>
    </border>
    <border>
      <top style="thick">
        <color rgb="FF000000"/>
      </top>
      <bottom style="thick">
        <color rgb="FF000000"/>
      </bottom>
    </border>
    <border>
      <right style="thick">
        <color rgb="FF000000"/>
      </right>
      <top style="thick">
        <color rgb="FF000000"/>
      </top>
      <bottom style="thick">
        <color rgb="FF000000"/>
      </bottom>
    </border>
    <border>
      <left style="thick">
        <color rgb="FF000000"/>
      </left>
      <bottom style="thick">
        <color rgb="FF000000"/>
      </bottom>
    </border>
    <border>
      <bottom style="thick">
        <color rgb="FF000000"/>
      </bottom>
    </border>
    <border>
      <right style="thick">
        <color rgb="FF000000"/>
      </right>
      <bottom style="thick">
        <color rgb="FF000000"/>
      </bottom>
    </border>
    <border>
      <left style="thick">
        <color rgb="FFFFFFFF"/>
      </left>
      <right style="thick">
        <color rgb="FFFFFFFF"/>
      </right>
      <top style="thick">
        <color rgb="FFFFFFFF"/>
      </top>
      <bottom style="thick">
        <color rgb="FFFFFFFF"/>
      </bottom>
    </border>
  </borders>
  <cellStyleXfs count="1">
    <xf borderId="0" fillId="0" fontId="0" numFmtId="0" applyAlignment="1" applyFont="1"/>
  </cellStyleXfs>
  <cellXfs count="118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2" numFmtId="0" xfId="0" applyFont="1"/>
    <xf borderId="0" fillId="2" fontId="3" numFmtId="0" xfId="0" applyAlignment="1" applyFill="1" applyFont="1">
      <alignment readingOrder="0"/>
    </xf>
    <xf borderId="0" fillId="0" fontId="4" numFmtId="0" xfId="0" applyAlignment="1" applyFont="1">
      <alignment readingOrder="0" vertical="center"/>
    </xf>
    <xf borderId="1" fillId="2" fontId="5" numFmtId="0" xfId="0" applyAlignment="1" applyBorder="1" applyFont="1">
      <alignment horizontal="center" readingOrder="0" vertical="bottom"/>
    </xf>
    <xf borderId="0" fillId="0" fontId="6" numFmtId="164" xfId="0" applyAlignment="1" applyFont="1" applyNumberFormat="1">
      <alignment horizontal="center" readingOrder="0"/>
    </xf>
    <xf borderId="0" fillId="0" fontId="4" numFmtId="0" xfId="0" applyAlignment="1" applyFont="1">
      <alignment horizontal="center" readingOrder="0"/>
    </xf>
    <xf borderId="0" fillId="0" fontId="2" numFmtId="0" xfId="0" applyAlignment="1" applyFont="1">
      <alignment horizontal="center" readingOrder="0"/>
    </xf>
    <xf borderId="0" fillId="0" fontId="2" numFmtId="0" xfId="0" applyAlignment="1" applyFont="1">
      <alignment readingOrder="0" vertical="center"/>
    </xf>
    <xf borderId="0" fillId="0" fontId="7" numFmtId="0" xfId="0" applyAlignment="1" applyFont="1">
      <alignment horizontal="center" readingOrder="0"/>
    </xf>
    <xf borderId="0" fillId="2" fontId="3" numFmtId="165" xfId="0" applyAlignment="1" applyFont="1" applyNumberFormat="1">
      <alignment horizontal="center" readingOrder="0"/>
    </xf>
    <xf borderId="0" fillId="0" fontId="2" numFmtId="9" xfId="0" applyAlignment="1" applyFont="1" applyNumberFormat="1">
      <alignment readingOrder="0"/>
    </xf>
    <xf borderId="0" fillId="0" fontId="2" numFmtId="0" xfId="0" applyAlignment="1" applyFont="1">
      <alignment readingOrder="0"/>
    </xf>
    <xf borderId="2" fillId="0" fontId="4" numFmtId="0" xfId="0" applyAlignment="1" applyBorder="1" applyFont="1">
      <alignment readingOrder="0" vertical="center"/>
    </xf>
    <xf borderId="3" fillId="0" fontId="2" numFmtId="0" xfId="0" applyBorder="1" applyFont="1"/>
    <xf borderId="3" fillId="0" fontId="7" numFmtId="0" xfId="0" applyAlignment="1" applyBorder="1" applyFont="1">
      <alignment horizontal="center" readingOrder="0"/>
    </xf>
    <xf borderId="0" fillId="0" fontId="2" numFmtId="165" xfId="0" applyAlignment="1" applyFont="1" applyNumberFormat="1">
      <alignment horizontal="center" readingOrder="0"/>
    </xf>
    <xf borderId="0" fillId="0" fontId="8" numFmtId="164" xfId="0" applyAlignment="1" applyFont="1" applyNumberFormat="1">
      <alignment horizontal="center" readingOrder="0"/>
    </xf>
    <xf borderId="0" fillId="0" fontId="9" numFmtId="9" xfId="0" applyAlignment="1" applyFont="1" applyNumberFormat="1">
      <alignment horizontal="center" readingOrder="0"/>
    </xf>
    <xf borderId="3" fillId="0" fontId="2" numFmtId="10" xfId="0" applyBorder="1" applyFont="1" applyNumberFormat="1"/>
    <xf borderId="4" fillId="0" fontId="7" numFmtId="0" xfId="0" applyAlignment="1" applyBorder="1" applyFont="1">
      <alignment horizontal="center" readingOrder="0"/>
    </xf>
    <xf borderId="0" fillId="0" fontId="7" numFmtId="3" xfId="0" applyAlignment="1" applyFont="1" applyNumberFormat="1">
      <alignment horizontal="center" readingOrder="0"/>
    </xf>
    <xf borderId="0" fillId="0" fontId="10" numFmtId="0" xfId="0" applyAlignment="1" applyFont="1">
      <alignment readingOrder="0" vertical="center"/>
    </xf>
    <xf borderId="0" fillId="0" fontId="4" numFmtId="165" xfId="0" applyAlignment="1" applyFont="1" applyNumberFormat="1">
      <alignment horizontal="center" readingOrder="0"/>
    </xf>
    <xf borderId="0" fillId="0" fontId="2" numFmtId="10" xfId="0" applyFont="1" applyNumberFormat="1"/>
    <xf borderId="0" fillId="0" fontId="11" numFmtId="9" xfId="0" applyAlignment="1" applyFont="1" applyNumberFormat="1">
      <alignment horizontal="center" readingOrder="0"/>
    </xf>
    <xf borderId="5" fillId="0" fontId="4" numFmtId="0" xfId="0" applyAlignment="1" applyBorder="1" applyFont="1">
      <alignment readingOrder="0" vertical="center"/>
    </xf>
    <xf borderId="0" fillId="0" fontId="9" numFmtId="164" xfId="0" applyAlignment="1" applyFont="1" applyNumberFormat="1">
      <alignment horizontal="center" readingOrder="0"/>
    </xf>
    <xf borderId="0" fillId="0" fontId="12" numFmtId="0" xfId="0" applyAlignment="1" applyFont="1">
      <alignment horizontal="center" readingOrder="0" vertical="bottom"/>
    </xf>
    <xf borderId="0" fillId="0" fontId="13" numFmtId="164" xfId="0" applyAlignment="1" applyFont="1" applyNumberFormat="1">
      <alignment horizontal="center" readingOrder="0"/>
    </xf>
    <xf borderId="0" fillId="0" fontId="14" numFmtId="0" xfId="0" applyFont="1"/>
    <xf borderId="0" fillId="0" fontId="15" numFmtId="164" xfId="0" applyAlignment="1" applyFont="1" applyNumberFormat="1">
      <alignment horizontal="left" readingOrder="0"/>
    </xf>
    <xf borderId="0" fillId="0" fontId="2" numFmtId="166" xfId="0" applyAlignment="1" applyFont="1" applyNumberFormat="1">
      <alignment horizontal="center" readingOrder="0"/>
    </xf>
    <xf borderId="6" fillId="0" fontId="4" numFmtId="0" xfId="0" applyAlignment="1" applyBorder="1" applyFont="1">
      <alignment readingOrder="0" vertical="center"/>
    </xf>
    <xf borderId="7" fillId="0" fontId="8" numFmtId="164" xfId="0" applyAlignment="1" applyBorder="1" applyFont="1" applyNumberFormat="1">
      <alignment horizontal="center" readingOrder="0"/>
    </xf>
    <xf borderId="0" fillId="0" fontId="16" numFmtId="0" xfId="0" applyAlignment="1" applyFont="1">
      <alignment readingOrder="0"/>
    </xf>
    <xf borderId="7" fillId="0" fontId="13" numFmtId="164" xfId="0" applyAlignment="1" applyBorder="1" applyFont="1" applyNumberFormat="1">
      <alignment horizontal="center" readingOrder="0"/>
    </xf>
    <xf borderId="0" fillId="0" fontId="17" numFmtId="0" xfId="0" applyAlignment="1" applyFont="1">
      <alignment readingOrder="0"/>
    </xf>
    <xf borderId="8" fillId="0" fontId="2" numFmtId="9" xfId="0" applyAlignment="1" applyBorder="1" applyFont="1" applyNumberFormat="1">
      <alignment readingOrder="0"/>
    </xf>
    <xf borderId="0" fillId="0" fontId="4" numFmtId="0" xfId="0" applyAlignment="1" applyFont="1">
      <alignment vertical="center"/>
    </xf>
    <xf borderId="0" fillId="0" fontId="4" numFmtId="9" xfId="0" applyAlignment="1" applyFont="1" applyNumberFormat="1">
      <alignment horizontal="center" readingOrder="0"/>
    </xf>
    <xf borderId="9" fillId="3" fontId="8" numFmtId="164" xfId="0" applyAlignment="1" applyBorder="1" applyFill="1" applyFont="1" applyNumberFormat="1">
      <alignment horizontal="center" readingOrder="0"/>
    </xf>
    <xf borderId="7" fillId="0" fontId="9" numFmtId="164" xfId="0" applyAlignment="1" applyBorder="1" applyFont="1" applyNumberFormat="1">
      <alignment horizontal="center" readingOrder="0"/>
    </xf>
    <xf borderId="0" fillId="0" fontId="2" numFmtId="0" xfId="0" applyAlignment="1" applyFont="1">
      <alignment horizontal="center"/>
    </xf>
    <xf borderId="0" fillId="0" fontId="4" numFmtId="165" xfId="0" applyAlignment="1" applyFont="1" applyNumberFormat="1">
      <alignment horizontal="center"/>
    </xf>
    <xf borderId="0" fillId="0" fontId="18" numFmtId="9" xfId="0" applyAlignment="1" applyFont="1" applyNumberFormat="1">
      <alignment horizontal="center" readingOrder="0"/>
    </xf>
    <xf borderId="10" fillId="0" fontId="4" numFmtId="0" xfId="0" applyAlignment="1" applyBorder="1" applyFont="1">
      <alignment readingOrder="0" vertical="center"/>
    </xf>
    <xf borderId="0" fillId="0" fontId="19" numFmtId="0" xfId="0" applyAlignment="1" applyFont="1">
      <alignment readingOrder="0"/>
    </xf>
    <xf borderId="0" fillId="0" fontId="20" numFmtId="164" xfId="0" applyAlignment="1" applyFont="1" applyNumberFormat="1">
      <alignment horizontal="center" readingOrder="0"/>
    </xf>
    <xf borderId="0" fillId="0" fontId="10" numFmtId="9" xfId="0" applyAlignment="1" applyFont="1" applyNumberFormat="1">
      <alignment readingOrder="0"/>
    </xf>
    <xf borderId="11" fillId="0" fontId="2" numFmtId="0" xfId="0" applyBorder="1" applyFont="1"/>
    <xf borderId="0" fillId="0" fontId="19" numFmtId="165" xfId="0" applyAlignment="1" applyFont="1" applyNumberFormat="1">
      <alignment horizontal="center" readingOrder="0"/>
    </xf>
    <xf borderId="0" fillId="0" fontId="21" numFmtId="9" xfId="0" applyAlignment="1" applyFont="1" applyNumberFormat="1">
      <alignment readingOrder="0"/>
    </xf>
    <xf borderId="11" fillId="0" fontId="22" numFmtId="10" xfId="0" applyAlignment="1" applyBorder="1" applyFont="1" applyNumberFormat="1">
      <alignment horizontal="center" readingOrder="0"/>
    </xf>
    <xf borderId="0" fillId="0" fontId="20" numFmtId="0" xfId="0" applyAlignment="1" applyFont="1">
      <alignment readingOrder="0"/>
    </xf>
    <xf borderId="0" fillId="0" fontId="23" numFmtId="165" xfId="0" applyAlignment="1" applyFont="1" applyNumberFormat="1">
      <alignment horizontal="center"/>
    </xf>
    <xf borderId="0" fillId="0" fontId="2" numFmtId="0" xfId="0" applyAlignment="1" applyFont="1">
      <alignment vertical="center"/>
    </xf>
    <xf borderId="0" fillId="0" fontId="23" numFmtId="0" xfId="0" applyAlignment="1" applyFont="1">
      <alignment readingOrder="0" vertical="center"/>
    </xf>
    <xf borderId="0" fillId="0" fontId="4" numFmtId="0" xfId="0" applyAlignment="1" applyFont="1">
      <alignment readingOrder="0"/>
    </xf>
    <xf borderId="0" fillId="0" fontId="4" numFmtId="0" xfId="0" applyAlignment="1" applyFont="1">
      <alignment horizontal="center"/>
    </xf>
    <xf borderId="12" fillId="0" fontId="22" numFmtId="10" xfId="0" applyAlignment="1" applyBorder="1" applyFont="1" applyNumberFormat="1">
      <alignment horizontal="center" readingOrder="0"/>
    </xf>
    <xf borderId="0" fillId="0" fontId="24" numFmtId="9" xfId="0" applyAlignment="1" applyFont="1" applyNumberFormat="1">
      <alignment horizontal="center" readingOrder="0"/>
    </xf>
    <xf borderId="0" fillId="0" fontId="25" numFmtId="9" xfId="0" applyAlignment="1" applyFont="1" applyNumberFormat="1">
      <alignment readingOrder="0"/>
    </xf>
    <xf borderId="0" fillId="0" fontId="26" numFmtId="164" xfId="0" applyAlignment="1" applyFont="1" applyNumberFormat="1">
      <alignment horizontal="center" readingOrder="0"/>
    </xf>
    <xf borderId="0" fillId="0" fontId="27" numFmtId="164" xfId="0" applyAlignment="1" applyFont="1" applyNumberFormat="1">
      <alignment horizontal="center" readingOrder="0"/>
    </xf>
    <xf borderId="0" fillId="0" fontId="28" numFmtId="0" xfId="0" applyAlignment="1" applyFont="1">
      <alignment horizontal="center" readingOrder="0"/>
    </xf>
    <xf borderId="0" fillId="0" fontId="20" numFmtId="167" xfId="0" applyAlignment="1" applyFont="1" applyNumberFormat="1">
      <alignment horizontal="center" readingOrder="0"/>
    </xf>
    <xf borderId="0" fillId="0" fontId="29" numFmtId="164" xfId="0" applyAlignment="1" applyFont="1" applyNumberFormat="1">
      <alignment horizontal="center" readingOrder="0"/>
    </xf>
    <xf borderId="0" fillId="0" fontId="10" numFmtId="0" xfId="0" applyFont="1"/>
    <xf borderId="0" fillId="0" fontId="30" numFmtId="164" xfId="0" applyAlignment="1" applyFont="1" applyNumberFormat="1">
      <alignment horizontal="center" readingOrder="0"/>
    </xf>
    <xf borderId="0" fillId="0" fontId="10" numFmtId="9" xfId="0" applyAlignment="1" applyFont="1" applyNumberFormat="1">
      <alignment horizontal="center"/>
    </xf>
    <xf borderId="0" fillId="0" fontId="21" numFmtId="0" xfId="0" applyAlignment="1" applyFont="1">
      <alignment vertical="center"/>
    </xf>
    <xf borderId="0" fillId="0" fontId="21" numFmtId="0" xfId="0" applyAlignment="1" applyFont="1">
      <alignment horizontal="center"/>
    </xf>
    <xf borderId="0" fillId="0" fontId="31" numFmtId="0" xfId="0" applyAlignment="1" applyFont="1">
      <alignment readingOrder="0" vertical="center"/>
    </xf>
    <xf borderId="0" fillId="0" fontId="32" numFmtId="0" xfId="0" applyFont="1"/>
    <xf borderId="0" fillId="0" fontId="33" numFmtId="164" xfId="0" applyAlignment="1" applyFont="1" applyNumberFormat="1">
      <alignment horizontal="center" readingOrder="0"/>
    </xf>
    <xf borderId="0" fillId="0" fontId="34" numFmtId="0" xfId="0" applyFont="1"/>
    <xf borderId="0" fillId="0" fontId="35" numFmtId="167" xfId="0" applyAlignment="1" applyFont="1" applyNumberFormat="1">
      <alignment horizontal="center"/>
    </xf>
    <xf borderId="0" fillId="0" fontId="15" numFmtId="164" xfId="0" applyAlignment="1" applyFont="1" applyNumberFormat="1">
      <alignment horizontal="center" readingOrder="0"/>
    </xf>
    <xf borderId="0" fillId="0" fontId="36" numFmtId="165" xfId="0" applyAlignment="1" applyFont="1" applyNumberFormat="1">
      <alignment horizontal="center" readingOrder="0"/>
    </xf>
    <xf borderId="0" fillId="0" fontId="35" numFmtId="10" xfId="0" applyAlignment="1" applyFont="1" applyNumberFormat="1">
      <alignment horizontal="center"/>
    </xf>
    <xf borderId="0" fillId="0" fontId="2" numFmtId="9" xfId="0" applyFont="1" applyNumberFormat="1"/>
    <xf borderId="0" fillId="0" fontId="21" numFmtId="0" xfId="0" applyAlignment="1" applyFont="1">
      <alignment readingOrder="0"/>
    </xf>
    <xf borderId="0" fillId="0" fontId="37" numFmtId="164" xfId="0" applyAlignment="1" applyFont="1" applyNumberFormat="1">
      <alignment horizontal="center"/>
    </xf>
    <xf borderId="0" fillId="0" fontId="34" numFmtId="10" xfId="0" applyAlignment="1" applyFont="1" applyNumberFormat="1">
      <alignment horizontal="center"/>
    </xf>
    <xf borderId="0" fillId="0" fontId="9" numFmtId="164" xfId="0" applyAlignment="1" applyFont="1" applyNumberFormat="1">
      <alignment horizontal="center"/>
    </xf>
    <xf borderId="0" fillId="0" fontId="8" numFmtId="164" xfId="0" applyAlignment="1" applyFont="1" applyNumberFormat="1">
      <alignment horizontal="center"/>
    </xf>
    <xf borderId="0" fillId="0" fontId="7" numFmtId="164" xfId="0" applyAlignment="1" applyFont="1" applyNumberFormat="1">
      <alignment horizontal="center"/>
    </xf>
    <xf borderId="0" fillId="0" fontId="17" numFmtId="0" xfId="0" applyAlignment="1" applyFont="1">
      <alignment horizontal="center"/>
    </xf>
    <xf borderId="0" fillId="0" fontId="9" numFmtId="10" xfId="0" applyAlignment="1" applyFont="1" applyNumberFormat="1">
      <alignment horizontal="center"/>
    </xf>
    <xf borderId="0" fillId="0" fontId="37" numFmtId="10" xfId="0" applyAlignment="1" applyFont="1" applyNumberFormat="1">
      <alignment horizontal="center"/>
    </xf>
    <xf borderId="0" fillId="0" fontId="7" numFmtId="10" xfId="0" applyAlignment="1" applyFont="1" applyNumberFormat="1">
      <alignment horizontal="center"/>
    </xf>
    <xf borderId="0" fillId="0" fontId="8" numFmtId="10" xfId="0" applyAlignment="1" applyFont="1" applyNumberFormat="1">
      <alignment horizontal="center"/>
    </xf>
    <xf borderId="0" fillId="0" fontId="2" numFmtId="0" xfId="0" applyAlignment="1" applyFont="1">
      <alignment shrinkToFit="0" wrapText="1"/>
    </xf>
    <xf borderId="13" fillId="2" fontId="3" numFmtId="0" xfId="0" applyAlignment="1" applyBorder="1" applyFont="1">
      <alignment horizontal="center" readingOrder="0" shrinkToFit="0" vertical="center" wrapText="1"/>
    </xf>
    <xf borderId="0" fillId="0" fontId="21" numFmtId="0" xfId="0" applyAlignment="1" applyFont="1">
      <alignment shrinkToFit="0" wrapText="1"/>
    </xf>
    <xf borderId="13" fillId="3" fontId="2" numFmtId="0" xfId="0" applyAlignment="1" applyBorder="1" applyFont="1">
      <alignment readingOrder="0" vertical="bottom"/>
    </xf>
    <xf borderId="13" fillId="0" fontId="2" numFmtId="0" xfId="0" applyAlignment="1" applyBorder="1" applyFont="1">
      <alignment readingOrder="0" vertical="bottom"/>
    </xf>
    <xf borderId="13" fillId="0" fontId="2" numFmtId="4" xfId="0" applyAlignment="1" applyBorder="1" applyFont="1" applyNumberFormat="1">
      <alignment readingOrder="0" vertical="bottom"/>
    </xf>
    <xf borderId="13" fillId="0" fontId="2" numFmtId="9" xfId="0" applyAlignment="1" applyBorder="1" applyFont="1" applyNumberFormat="1">
      <alignment readingOrder="0" vertical="bottom"/>
    </xf>
    <xf borderId="0" fillId="0" fontId="2" numFmtId="9" xfId="0" applyAlignment="1" applyFont="1" applyNumberFormat="1">
      <alignment readingOrder="0" vertical="bottom"/>
    </xf>
    <xf borderId="0" fillId="0" fontId="2" numFmtId="4" xfId="0" applyAlignment="1" applyFont="1" applyNumberFormat="1">
      <alignment readingOrder="0" vertical="bottom"/>
    </xf>
    <xf borderId="13" fillId="0" fontId="2" numFmtId="4" xfId="0" applyAlignment="1" applyBorder="1" applyFont="1" applyNumberFormat="1">
      <alignment horizontal="left" readingOrder="0" vertical="bottom"/>
    </xf>
    <xf borderId="13" fillId="0" fontId="2" numFmtId="4" xfId="0" applyAlignment="1" applyBorder="1" applyFont="1" applyNumberFormat="1">
      <alignment horizontal="right" vertical="bottom"/>
    </xf>
    <xf borderId="13" fillId="0" fontId="2" numFmtId="4" xfId="0" applyAlignment="1" applyBorder="1" applyFont="1" applyNumberFormat="1">
      <alignment horizontal="right" readingOrder="0" vertical="bottom"/>
    </xf>
    <xf borderId="13" fillId="0" fontId="2" numFmtId="4" xfId="0" applyAlignment="1" applyBorder="1" applyFont="1" applyNumberFormat="1">
      <alignment vertical="bottom"/>
    </xf>
    <xf borderId="0" fillId="3" fontId="2" numFmtId="0" xfId="0" applyAlignment="1" applyFont="1">
      <alignment horizontal="right" readingOrder="0" vertical="bottom"/>
    </xf>
    <xf borderId="0" fillId="0" fontId="2" numFmtId="0" xfId="0" applyAlignment="1" applyFont="1">
      <alignment horizontal="right" readingOrder="0" vertical="bottom"/>
    </xf>
    <xf borderId="0" fillId="0" fontId="2" numFmtId="4" xfId="0" applyAlignment="1" applyFont="1" applyNumberFormat="1">
      <alignment horizontal="right" readingOrder="0" vertical="bottom"/>
    </xf>
    <xf borderId="0" fillId="0" fontId="2" numFmtId="4" xfId="0" applyAlignment="1" applyFont="1" applyNumberFormat="1">
      <alignment horizontal="right" vertical="bottom"/>
    </xf>
    <xf borderId="0" fillId="3" fontId="2" numFmtId="0" xfId="0" applyFont="1"/>
    <xf borderId="0" fillId="0" fontId="2" numFmtId="4" xfId="0" applyFont="1" applyNumberFormat="1"/>
    <xf borderId="0" fillId="0" fontId="2" numFmtId="0" xfId="0" applyFont="1"/>
    <xf borderId="0" fillId="0" fontId="2" numFmtId="167" xfId="0" applyFont="1" applyNumberFormat="1"/>
    <xf borderId="0" fillId="3" fontId="2" numFmtId="0" xfId="0" applyFont="1"/>
    <xf borderId="0" fillId="3" fontId="21" numFmtId="0" xfId="0" applyFont="1"/>
    <xf borderId="13" fillId="0" fontId="38" numFmtId="4" xfId="0" applyAlignment="1" applyBorder="1" applyFont="1" applyNumberFormat="1">
      <alignment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5</xdr:col>
      <xdr:colOff>628650</xdr:colOff>
      <xdr:row>0</xdr:row>
      <xdr:rowOff>19050</xdr:rowOff>
    </xdr:from>
    <xdr:ext cx="438150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1104900</xdr:colOff>
      <xdr:row>0</xdr:row>
      <xdr:rowOff>47625</xdr:rowOff>
    </xdr:from>
    <xdr:ext cx="438150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1276350</xdr:colOff>
      <xdr:row>0</xdr:row>
      <xdr:rowOff>28575</xdr:rowOff>
    </xdr:from>
    <xdr:ext cx="438150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3</xdr:col>
      <xdr:colOff>1076325</xdr:colOff>
      <xdr:row>0</xdr:row>
      <xdr:rowOff>38100</xdr:rowOff>
    </xdr:from>
    <xdr:ext cx="438150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4</xdr:col>
      <xdr:colOff>523875</xdr:colOff>
      <xdr:row>0</xdr:row>
      <xdr:rowOff>9525</xdr:rowOff>
    </xdr:from>
    <xdr:ext cx="438150" cy="3905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13"/>
    <col customWidth="1" min="2" max="2" width="20.63"/>
    <col customWidth="1" min="3" max="4" width="15.63"/>
    <col customWidth="1" min="5" max="6" width="15.25"/>
    <col customWidth="1" min="7" max="7" width="51.0"/>
  </cols>
  <sheetData>
    <row r="1" ht="8.25" customHeight="1"/>
    <row r="2">
      <c r="B2" s="1" t="s">
        <v>2</v>
      </c>
    </row>
    <row r="3" ht="6.75" customHeight="1"/>
    <row r="4">
      <c r="B4" s="3" t="s">
        <v>3</v>
      </c>
      <c r="C4" s="11" t="s">
        <v>7</v>
      </c>
      <c r="D4" s="11" t="s">
        <v>16</v>
      </c>
      <c r="E4" s="11" t="s">
        <v>17</v>
      </c>
      <c r="F4" s="11" t="s">
        <v>18</v>
      </c>
    </row>
    <row r="5">
      <c r="B5" s="13" t="s">
        <v>19</v>
      </c>
      <c r="C5" s="17" t="s">
        <v>21</v>
      </c>
      <c r="D5" s="17">
        <v>300.0</v>
      </c>
      <c r="E5" s="8">
        <v>0.25</v>
      </c>
      <c r="F5" s="24">
        <f t="shared" ref="F5:F13" si="1">E5*D5</f>
        <v>75</v>
      </c>
    </row>
    <row r="6">
      <c r="B6" s="13" t="s">
        <v>27</v>
      </c>
      <c r="C6" s="17" t="s">
        <v>21</v>
      </c>
      <c r="D6" s="17">
        <v>64.0</v>
      </c>
      <c r="E6" s="8">
        <v>0.08</v>
      </c>
      <c r="F6" s="24">
        <f t="shared" si="1"/>
        <v>5.12</v>
      </c>
      <c r="I6" s="29"/>
    </row>
    <row r="7">
      <c r="B7" s="13" t="s">
        <v>30</v>
      </c>
      <c r="C7" s="8" t="s">
        <v>31</v>
      </c>
      <c r="D7" s="17">
        <v>2.8</v>
      </c>
      <c r="E7" s="8">
        <v>1.0</v>
      </c>
      <c r="F7" s="24">
        <f t="shared" si="1"/>
        <v>2.8</v>
      </c>
    </row>
    <row r="8">
      <c r="B8" s="13" t="s">
        <v>32</v>
      </c>
      <c r="C8" s="8" t="s">
        <v>33</v>
      </c>
      <c r="D8" s="33">
        <f>306/1000</f>
        <v>0.306</v>
      </c>
      <c r="E8" s="8">
        <v>15.0</v>
      </c>
      <c r="F8" s="24">
        <f t="shared" si="1"/>
        <v>4.59</v>
      </c>
    </row>
    <row r="9">
      <c r="B9" s="13" t="s">
        <v>37</v>
      </c>
      <c r="C9" s="8" t="s">
        <v>38</v>
      </c>
      <c r="D9" s="33">
        <f>290/1360</f>
        <v>0.2132352941</v>
      </c>
      <c r="E9" s="8">
        <v>2.0</v>
      </c>
      <c r="F9" s="24">
        <f t="shared" si="1"/>
        <v>0.4264705882</v>
      </c>
    </row>
    <row r="10">
      <c r="B10" s="13" t="s">
        <v>39</v>
      </c>
      <c r="C10" s="17" t="s">
        <v>38</v>
      </c>
      <c r="D10" s="33">
        <f>35/30</f>
        <v>1.166666667</v>
      </c>
      <c r="E10" s="8">
        <v>3.0</v>
      </c>
      <c r="F10" s="24">
        <f t="shared" si="1"/>
        <v>3.5</v>
      </c>
    </row>
    <row r="11">
      <c r="B11" s="13" t="s">
        <v>41</v>
      </c>
      <c r="C11" s="17" t="s">
        <v>38</v>
      </c>
      <c r="D11" s="33">
        <f>37/77</f>
        <v>0.4805194805</v>
      </c>
      <c r="E11" s="8">
        <v>3.0</v>
      </c>
      <c r="F11" s="24">
        <f t="shared" si="1"/>
        <v>1.441558442</v>
      </c>
    </row>
    <row r="12">
      <c r="B12" s="13" t="s">
        <v>42</v>
      </c>
      <c r="C12" s="8" t="s">
        <v>38</v>
      </c>
      <c r="D12" s="33">
        <f>55/47</f>
        <v>1.170212766</v>
      </c>
      <c r="E12" s="8">
        <v>1.0</v>
      </c>
      <c r="F12" s="24">
        <f t="shared" si="1"/>
        <v>1.170212766</v>
      </c>
    </row>
    <row r="13">
      <c r="B13" s="13" t="s">
        <v>44</v>
      </c>
      <c r="C13" s="8" t="s">
        <v>31</v>
      </c>
      <c r="D13" s="33">
        <f>38/22</f>
        <v>1.727272727</v>
      </c>
      <c r="E13" s="8">
        <v>4.0</v>
      </c>
      <c r="F13" s="24">
        <f t="shared" si="1"/>
        <v>6.909090909</v>
      </c>
    </row>
    <row r="14" ht="7.5" customHeight="1">
      <c r="B14" s="2"/>
      <c r="C14" s="2"/>
      <c r="D14" s="2"/>
      <c r="E14" s="2"/>
      <c r="F14" s="2"/>
    </row>
    <row r="15">
      <c r="B15" s="13" t="s">
        <v>45</v>
      </c>
      <c r="C15" s="2"/>
      <c r="D15" s="2"/>
      <c r="E15" s="41">
        <v>0.05</v>
      </c>
      <c r="F15" s="45">
        <f>sum(F5:F13)*0.05</f>
        <v>5.047866635</v>
      </c>
    </row>
    <row r="16" ht="9.0" customHeight="1">
      <c r="B16" s="2"/>
      <c r="C16" s="2"/>
      <c r="D16" s="2"/>
      <c r="E16" s="2"/>
      <c r="F16" s="2"/>
    </row>
    <row r="17">
      <c r="B17" s="48" t="s">
        <v>49</v>
      </c>
      <c r="C17" s="52"/>
      <c r="D17" s="52"/>
      <c r="E17" s="2"/>
      <c r="F17" s="56">
        <f>sum(F5:F15)</f>
        <v>106.0051993</v>
      </c>
      <c r="G17" s="36" t="s">
        <v>56</v>
      </c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</row>
    <row r="18" ht="11.25" customHeight="1">
      <c r="B18" s="59"/>
      <c r="C18" s="60"/>
      <c r="D18" s="60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</row>
    <row r="19">
      <c r="B19" s="48" t="s">
        <v>58</v>
      </c>
      <c r="C19" s="2"/>
      <c r="D19" s="2"/>
      <c r="E19" s="2"/>
      <c r="F19" s="62">
        <v>0.66</v>
      </c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</row>
    <row r="20" ht="11.25" customHeight="1"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</row>
    <row r="21">
      <c r="B21" s="48" t="s">
        <v>60</v>
      </c>
      <c r="C21" s="2"/>
      <c r="D21" s="2"/>
      <c r="E21" s="2"/>
      <c r="F21" s="45">
        <f>F17/(1-F19)</f>
        <v>311.7799981</v>
      </c>
      <c r="G21" s="36" t="s">
        <v>62</v>
      </c>
      <c r="H21" s="25">
        <f>(F21-F17)/F21</f>
        <v>0.66</v>
      </c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</row>
    <row r="22" ht="11.25" customHeight="1"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</row>
    <row r="23">
      <c r="B23" s="48" t="s">
        <v>67</v>
      </c>
      <c r="C23" s="2"/>
      <c r="D23" s="2"/>
      <c r="E23" s="2"/>
      <c r="F23" s="45">
        <f>F21*1.16</f>
        <v>361.6647977</v>
      </c>
      <c r="G23" s="36" t="s">
        <v>68</v>
      </c>
      <c r="H23" s="2"/>
      <c r="I23" s="25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</row>
    <row r="24" ht="11.25" customHeight="1">
      <c r="B24" s="2"/>
      <c r="C24" s="2"/>
      <c r="D24" s="2"/>
      <c r="E24" s="2"/>
      <c r="F24" s="60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</row>
    <row r="25">
      <c r="B25" s="48" t="s">
        <v>71</v>
      </c>
      <c r="C25" s="2"/>
      <c r="D25" s="2"/>
      <c r="E25" s="2"/>
      <c r="F25" s="80">
        <v>399.0</v>
      </c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</row>
    <row r="26" ht="8.25" customHeight="1"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</row>
    <row r="27">
      <c r="B27" s="48" t="s">
        <v>73</v>
      </c>
      <c r="C27" s="2"/>
      <c r="D27" s="2"/>
      <c r="E27" s="2"/>
      <c r="F27" s="85">
        <f>((F25/1.16)-F17)/(F25/1.16)</f>
        <v>0.6918144581</v>
      </c>
      <c r="G27" s="36" t="s">
        <v>75</v>
      </c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</row>
    <row r="28"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</row>
    <row r="29"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</row>
    <row r="30"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</row>
    <row r="31"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</row>
    <row r="32"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</row>
    <row r="33"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</row>
    <row r="34"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</row>
    <row r="35"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</row>
    <row r="36"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</row>
    <row r="37"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</row>
    <row r="38"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</row>
    <row r="39"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</row>
    <row r="40"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</row>
    <row r="41"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</row>
    <row r="42"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</row>
    <row r="43"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</row>
    <row r="44"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</row>
    <row r="45"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</row>
    <row r="46"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</row>
    <row r="47"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</row>
    <row r="48"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</row>
    <row r="49"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</row>
    <row r="50"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</row>
    <row r="51"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</row>
    <row r="52"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</row>
    <row r="53"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</row>
    <row r="54"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</row>
    <row r="55"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</row>
    <row r="56"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</row>
    <row r="57"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</row>
    <row r="58"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</row>
    <row r="59"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</row>
    <row r="60"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</row>
    <row r="61"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</row>
    <row r="62"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</row>
    <row r="63"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</row>
    <row r="64"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</row>
    <row r="65"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</row>
    <row r="66"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</row>
    <row r="67"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</row>
    <row r="68"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</row>
    <row r="69"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</row>
    <row r="70"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</row>
    <row r="71"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</row>
    <row r="72"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</row>
    <row r="73"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</row>
    <row r="74"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</row>
    <row r="75"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</row>
    <row r="76"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</row>
    <row r="77"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</row>
    <row r="78"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</row>
    <row r="79"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</row>
    <row r="80"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</row>
    <row r="81"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</row>
    <row r="82"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</row>
    <row r="83"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</row>
    <row r="84"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</row>
    <row r="85"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</row>
    <row r="86"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</row>
    <row r="87"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</row>
    <row r="88"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</row>
    <row r="89"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</row>
    <row r="90"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</row>
    <row r="91"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</row>
    <row r="92"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</row>
    <row r="93"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</row>
    <row r="94"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</row>
    <row r="95"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</row>
    <row r="96"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</row>
    <row r="97"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</row>
    <row r="98"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</row>
    <row r="99"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</row>
    <row r="100"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</row>
    <row r="101"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</row>
    <row r="102"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</row>
    <row r="103"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</row>
    <row r="104"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</row>
    <row r="105"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</row>
    <row r="106"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</row>
    <row r="107"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</row>
    <row r="108"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</row>
    <row r="109"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</row>
    <row r="110"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</row>
    <row r="111"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</row>
    <row r="112"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</row>
    <row r="113"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</row>
    <row r="114"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</row>
    <row r="115"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</row>
    <row r="116"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</row>
    <row r="117"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</row>
    <row r="118"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</row>
    <row r="119"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</row>
    <row r="120"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</row>
    <row r="121"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</row>
    <row r="122"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</row>
    <row r="123"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</row>
    <row r="124"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</row>
    <row r="125"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</row>
    <row r="126"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</row>
    <row r="127"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</row>
    <row r="128"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</row>
    <row r="129"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</row>
    <row r="130"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</row>
    <row r="131"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</row>
    <row r="132"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</row>
    <row r="133"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</row>
    <row r="134"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</row>
    <row r="135"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</row>
    <row r="136"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</row>
    <row r="137"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</row>
    <row r="138"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</row>
    <row r="139"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</row>
    <row r="140"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</row>
    <row r="141"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</row>
    <row r="142"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</row>
    <row r="143"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</row>
    <row r="144"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</row>
    <row r="145"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</row>
    <row r="146"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</row>
    <row r="147"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</row>
    <row r="148"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</row>
    <row r="149"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</row>
    <row r="150"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</row>
    <row r="151"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</row>
    <row r="152"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</row>
    <row r="153"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</row>
    <row r="154"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</row>
    <row r="155"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</row>
    <row r="156"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</row>
    <row r="157"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</row>
    <row r="158"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</row>
    <row r="159"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</row>
    <row r="160"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</row>
    <row r="161"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</row>
    <row r="162"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</row>
    <row r="163"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</row>
    <row r="164"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</row>
    <row r="165"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</row>
    <row r="166"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</row>
    <row r="167"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</row>
    <row r="168"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</row>
    <row r="169"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</row>
    <row r="170"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</row>
    <row r="171"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</row>
    <row r="172"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</row>
    <row r="173"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</row>
    <row r="174"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</row>
    <row r="175"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</row>
    <row r="176"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</row>
    <row r="177"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</row>
    <row r="178"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</row>
    <row r="179"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</row>
    <row r="180"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</row>
    <row r="181"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</row>
    <row r="182"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</row>
    <row r="183"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</row>
    <row r="184"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</row>
    <row r="185"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</row>
    <row r="186"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</row>
    <row r="187"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</row>
    <row r="188"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</row>
    <row r="189"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</row>
    <row r="190"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</row>
    <row r="191"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</row>
    <row r="192"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</row>
    <row r="193"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</row>
    <row r="194"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</row>
    <row r="195"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</row>
    <row r="196"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</row>
    <row r="197"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</row>
    <row r="198"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</row>
    <row r="199"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</row>
    <row r="200"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</row>
    <row r="201"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</row>
    <row r="202"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</row>
    <row r="203"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</row>
    <row r="204"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</row>
    <row r="205"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</row>
    <row r="206"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</row>
    <row r="207"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</row>
    <row r="208"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</row>
    <row r="209"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</row>
    <row r="210"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</row>
    <row r="211"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</row>
    <row r="212"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</row>
    <row r="213"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</row>
    <row r="214"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</row>
    <row r="215"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</row>
    <row r="216"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</row>
    <row r="217"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</row>
    <row r="218"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</row>
    <row r="219"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</row>
    <row r="220"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</row>
    <row r="221"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</row>
    <row r="222"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</row>
    <row r="223"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</row>
    <row r="224"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</row>
    <row r="225"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</row>
    <row r="226"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</row>
    <row r="227"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</row>
    <row r="228"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</row>
    <row r="229"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</row>
    <row r="230"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</row>
    <row r="231"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</row>
    <row r="232"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</row>
    <row r="233"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</row>
    <row r="234"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</row>
    <row r="235"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</row>
    <row r="236"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</row>
    <row r="237"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</row>
    <row r="238"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</row>
    <row r="239"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</row>
    <row r="240"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</row>
    <row r="241"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</row>
    <row r="242"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</row>
    <row r="243"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</row>
    <row r="244"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</row>
    <row r="245"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</row>
    <row r="246"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</row>
    <row r="247"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</row>
    <row r="248"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</row>
    <row r="249"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</row>
    <row r="250"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</row>
    <row r="251"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</row>
    <row r="252"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</row>
    <row r="253"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</row>
    <row r="254"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</row>
    <row r="255"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</row>
    <row r="256"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</row>
    <row r="257"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</row>
    <row r="258"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</row>
    <row r="259"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</row>
    <row r="260"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</row>
    <row r="261"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</row>
    <row r="262"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</row>
    <row r="263"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</row>
    <row r="264"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</row>
    <row r="265"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</row>
    <row r="266"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</row>
    <row r="267"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</row>
    <row r="268"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</row>
    <row r="269"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</row>
    <row r="270"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</row>
    <row r="271"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</row>
    <row r="272"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</row>
    <row r="273"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</row>
    <row r="274"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</row>
    <row r="275"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</row>
    <row r="276"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</row>
    <row r="277"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</row>
    <row r="278"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</row>
    <row r="279"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</row>
    <row r="280"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</row>
    <row r="281"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</row>
    <row r="282"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</row>
    <row r="283"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</row>
    <row r="284"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</row>
    <row r="285"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</row>
    <row r="286"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</row>
    <row r="287"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</row>
    <row r="288"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</row>
    <row r="289"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</row>
    <row r="290"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</row>
    <row r="291"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</row>
    <row r="292"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</row>
    <row r="293"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</row>
    <row r="294"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</row>
    <row r="295"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</row>
    <row r="296"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</row>
    <row r="297"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</row>
    <row r="298"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</row>
    <row r="299"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</row>
    <row r="300"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</row>
    <row r="301"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</row>
    <row r="302"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</row>
    <row r="303"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</row>
    <row r="304"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</row>
    <row r="305"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</row>
    <row r="306"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</row>
    <row r="307"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</row>
    <row r="308"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</row>
    <row r="309"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</row>
    <row r="310"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</row>
    <row r="311"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</row>
    <row r="312"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</row>
    <row r="313"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</row>
    <row r="314"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</row>
    <row r="315"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</row>
    <row r="316"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</row>
    <row r="317"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</row>
    <row r="318"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</row>
    <row r="319"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</row>
    <row r="320"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</row>
    <row r="321"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</row>
    <row r="322"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</row>
    <row r="323"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</row>
    <row r="324"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</row>
    <row r="325"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</row>
    <row r="326"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</row>
    <row r="327"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</row>
    <row r="328"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</row>
    <row r="329"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</row>
    <row r="330"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</row>
    <row r="331"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</row>
    <row r="332"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</row>
    <row r="333"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</row>
    <row r="334"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</row>
    <row r="335"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</row>
    <row r="336"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</row>
    <row r="337"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</row>
    <row r="338"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</row>
    <row r="339"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</row>
    <row r="340"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</row>
    <row r="341"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</row>
    <row r="342"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</row>
    <row r="343"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</row>
    <row r="344"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</row>
    <row r="345"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</row>
    <row r="346"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</row>
    <row r="347"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</row>
    <row r="348"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</row>
    <row r="349"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</row>
    <row r="350"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</row>
    <row r="351"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</row>
    <row r="352"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</row>
    <row r="353"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</row>
    <row r="354"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</row>
    <row r="355"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</row>
    <row r="356"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</row>
    <row r="357"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</row>
    <row r="358"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</row>
    <row r="359"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</row>
    <row r="360"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</row>
    <row r="361"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</row>
    <row r="362"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</row>
    <row r="363"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</row>
    <row r="364"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</row>
    <row r="365"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</row>
    <row r="366"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</row>
    <row r="367"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</row>
    <row r="368"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</row>
    <row r="369"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</row>
    <row r="370"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</row>
    <row r="371"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</row>
    <row r="372"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</row>
    <row r="373"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</row>
    <row r="374"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</row>
    <row r="375"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</row>
    <row r="376"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</row>
    <row r="377"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</row>
    <row r="378"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</row>
    <row r="379"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</row>
    <row r="380"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</row>
    <row r="381"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</row>
    <row r="382"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</row>
    <row r="383"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</row>
    <row r="384"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</row>
    <row r="385"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</row>
    <row r="386"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</row>
    <row r="387"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</row>
    <row r="388"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</row>
    <row r="389"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</row>
    <row r="390"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</row>
    <row r="391"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</row>
    <row r="392"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</row>
    <row r="393"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</row>
    <row r="394"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</row>
    <row r="395"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</row>
    <row r="396"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</row>
    <row r="397"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</row>
    <row r="398"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</row>
    <row r="399"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</row>
    <row r="400"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</row>
    <row r="401"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</row>
    <row r="402"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</row>
    <row r="403"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</row>
    <row r="404"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</row>
    <row r="405"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</row>
    <row r="406"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</row>
    <row r="407"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</row>
    <row r="408"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</row>
    <row r="409"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</row>
    <row r="410"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</row>
    <row r="411"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</row>
    <row r="412"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</row>
    <row r="413"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</row>
    <row r="414"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</row>
    <row r="415"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</row>
    <row r="416"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</row>
    <row r="417"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</row>
    <row r="418"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</row>
    <row r="419"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</row>
    <row r="420"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</row>
    <row r="421"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</row>
    <row r="422"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</row>
    <row r="423"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</row>
    <row r="424"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</row>
    <row r="425"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</row>
    <row r="426"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</row>
    <row r="427"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</row>
    <row r="428"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</row>
    <row r="429"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</row>
    <row r="430"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</row>
    <row r="431"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</row>
    <row r="432"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</row>
    <row r="433"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</row>
    <row r="434"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</row>
    <row r="435"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</row>
    <row r="436"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</row>
    <row r="437"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</row>
    <row r="438"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</row>
    <row r="439"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</row>
    <row r="440"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</row>
    <row r="441"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</row>
    <row r="442"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</row>
    <row r="443"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</row>
    <row r="444"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</row>
    <row r="445"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</row>
    <row r="446"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</row>
    <row r="447"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</row>
    <row r="448"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</row>
    <row r="449"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</row>
    <row r="450"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</row>
    <row r="451"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</row>
    <row r="452"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</row>
    <row r="453"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</row>
    <row r="454"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</row>
    <row r="455"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</row>
    <row r="456"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</row>
    <row r="457"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</row>
    <row r="458"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</row>
    <row r="459"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</row>
    <row r="460"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</row>
    <row r="461"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</row>
    <row r="462"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</row>
    <row r="463"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</row>
    <row r="464"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</row>
    <row r="465"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</row>
    <row r="466"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</row>
    <row r="467"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</row>
    <row r="468"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</row>
    <row r="469"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</row>
    <row r="470"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</row>
    <row r="471"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</row>
    <row r="472"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</row>
    <row r="473"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</row>
    <row r="474"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</row>
    <row r="475"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</row>
    <row r="476"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</row>
    <row r="477"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</row>
    <row r="478"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</row>
    <row r="479"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</row>
    <row r="480"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</row>
    <row r="481"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</row>
    <row r="482"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</row>
    <row r="483"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</row>
    <row r="484"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</row>
    <row r="485"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</row>
    <row r="486"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</row>
    <row r="487"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</row>
    <row r="488"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</row>
    <row r="489"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</row>
    <row r="490"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</row>
    <row r="491"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</row>
    <row r="492"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</row>
    <row r="493"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</row>
    <row r="494"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</row>
    <row r="495"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</row>
    <row r="496"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</row>
    <row r="497"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</row>
    <row r="498"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</row>
    <row r="499"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</row>
    <row r="500"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</row>
    <row r="501"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</row>
    <row r="502"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</row>
    <row r="503"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</row>
    <row r="504"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</row>
    <row r="505"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</row>
    <row r="506"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</row>
    <row r="507"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</row>
    <row r="508"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</row>
    <row r="509"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</row>
    <row r="510"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</row>
    <row r="511"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</row>
    <row r="512"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</row>
    <row r="513"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</row>
    <row r="514"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</row>
    <row r="515"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</row>
    <row r="516"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</row>
    <row r="517"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</row>
    <row r="518"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</row>
    <row r="519"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</row>
    <row r="520"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</row>
    <row r="521"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</row>
    <row r="522"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</row>
    <row r="523"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</row>
    <row r="524"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</row>
    <row r="525"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</row>
    <row r="526"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</row>
    <row r="527"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</row>
    <row r="528"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</row>
    <row r="529"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</row>
    <row r="530"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</row>
    <row r="531"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</row>
    <row r="532"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</row>
    <row r="533"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</row>
    <row r="534"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</row>
    <row r="535"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</row>
    <row r="536"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</row>
    <row r="537"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</row>
    <row r="538"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</row>
    <row r="539"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</row>
    <row r="540"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</row>
    <row r="541"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</row>
    <row r="542"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</row>
    <row r="543"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</row>
    <row r="544"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</row>
    <row r="545"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</row>
    <row r="546"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</row>
    <row r="547"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</row>
    <row r="548"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</row>
    <row r="549"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</row>
    <row r="550"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</row>
    <row r="551"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</row>
    <row r="552"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</row>
    <row r="553"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</row>
    <row r="554"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</row>
    <row r="555"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</row>
    <row r="556"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</row>
    <row r="557"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</row>
    <row r="558"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</row>
    <row r="559"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</row>
    <row r="560"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</row>
    <row r="561"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</row>
    <row r="562"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</row>
    <row r="563"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</row>
    <row r="564"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</row>
    <row r="565"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</row>
    <row r="566"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</row>
    <row r="567"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</row>
    <row r="568"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</row>
    <row r="569"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</row>
    <row r="570"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</row>
    <row r="571"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</row>
    <row r="572"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</row>
    <row r="573"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</row>
    <row r="574"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</row>
    <row r="575"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</row>
    <row r="576"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</row>
    <row r="577"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</row>
    <row r="578"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</row>
    <row r="579"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</row>
    <row r="580"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</row>
    <row r="581"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</row>
    <row r="582"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</row>
    <row r="583"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</row>
    <row r="584"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</row>
    <row r="585"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</row>
    <row r="586"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</row>
    <row r="587"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</row>
    <row r="588"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</row>
    <row r="589"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</row>
    <row r="590"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</row>
    <row r="591"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</row>
    <row r="592"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</row>
    <row r="593"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</row>
    <row r="594"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</row>
    <row r="595"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</row>
    <row r="596"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</row>
    <row r="597"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</row>
    <row r="598"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</row>
    <row r="599"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</row>
    <row r="600"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</row>
    <row r="601"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</row>
    <row r="602"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</row>
    <row r="603"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</row>
    <row r="604"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</row>
    <row r="605"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</row>
    <row r="606"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</row>
    <row r="607"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</row>
    <row r="608"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</row>
    <row r="609"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</row>
    <row r="610"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</row>
    <row r="611"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</row>
    <row r="612"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</row>
    <row r="613"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</row>
    <row r="614"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</row>
    <row r="615"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</row>
    <row r="616"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</row>
    <row r="617"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</row>
    <row r="618"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</row>
    <row r="619"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</row>
    <row r="620"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</row>
    <row r="621"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</row>
    <row r="622"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</row>
    <row r="623"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</row>
    <row r="624"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</row>
    <row r="625"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</row>
    <row r="626"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</row>
    <row r="627"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</row>
    <row r="628"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</row>
    <row r="629"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</row>
    <row r="630"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</row>
    <row r="631"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</row>
    <row r="632"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</row>
    <row r="633"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</row>
    <row r="634"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</row>
    <row r="635"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</row>
    <row r="636"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</row>
    <row r="637"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</row>
    <row r="638"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</row>
    <row r="639"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</row>
    <row r="640"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</row>
    <row r="641"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</row>
    <row r="642"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</row>
    <row r="643"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</row>
    <row r="644"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</row>
    <row r="645"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</row>
    <row r="646"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</row>
    <row r="647"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</row>
    <row r="648"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</row>
    <row r="649"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</row>
    <row r="650"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</row>
    <row r="651"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</row>
    <row r="652"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</row>
    <row r="653"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</row>
    <row r="654"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</row>
    <row r="655"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</row>
    <row r="656"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</row>
    <row r="657"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</row>
    <row r="658"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</row>
    <row r="659"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</row>
    <row r="660"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</row>
    <row r="661"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</row>
    <row r="662"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</row>
    <row r="663"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</row>
    <row r="664"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</row>
    <row r="665"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</row>
    <row r="666"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</row>
    <row r="667"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</row>
    <row r="668"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</row>
    <row r="669"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</row>
    <row r="670"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</row>
    <row r="671"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</row>
    <row r="672"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</row>
    <row r="673"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</row>
    <row r="674"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</row>
    <row r="675"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</row>
    <row r="676"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</row>
    <row r="677"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</row>
    <row r="678"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</row>
    <row r="679"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</row>
    <row r="680"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</row>
    <row r="681"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</row>
    <row r="682"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</row>
    <row r="683"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</row>
    <row r="684"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</row>
    <row r="685"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</row>
    <row r="686"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</row>
    <row r="687"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</row>
    <row r="688"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</row>
    <row r="689"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</row>
    <row r="690"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</row>
    <row r="691"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</row>
    <row r="692"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</row>
    <row r="693"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</row>
    <row r="694"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</row>
    <row r="695"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</row>
    <row r="696"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</row>
    <row r="697"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</row>
    <row r="698"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</row>
    <row r="699"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</row>
    <row r="700"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</row>
    <row r="701"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</row>
    <row r="702"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</row>
    <row r="703"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</row>
    <row r="704"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</row>
    <row r="705"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</row>
    <row r="706"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</row>
    <row r="707"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</row>
    <row r="708"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</row>
    <row r="709"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</row>
    <row r="710"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</row>
    <row r="711"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</row>
    <row r="712"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</row>
    <row r="713"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</row>
    <row r="714"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</row>
    <row r="715"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</row>
    <row r="716"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</row>
    <row r="717"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</row>
    <row r="718"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</row>
    <row r="719"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</row>
    <row r="720"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</row>
    <row r="721"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</row>
    <row r="722"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</row>
    <row r="723"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</row>
    <row r="724"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</row>
    <row r="725"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</row>
    <row r="726"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</row>
    <row r="727"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</row>
    <row r="728"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</row>
    <row r="729"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</row>
    <row r="730"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</row>
    <row r="731"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</row>
    <row r="732"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</row>
    <row r="733"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</row>
    <row r="734"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</row>
    <row r="735"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</row>
    <row r="736"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</row>
    <row r="737"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</row>
    <row r="738"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</row>
    <row r="739"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</row>
    <row r="740"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</row>
    <row r="741"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</row>
    <row r="742"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</row>
    <row r="743"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</row>
    <row r="744"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</row>
    <row r="745"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</row>
    <row r="746"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</row>
    <row r="747"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</row>
    <row r="748"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</row>
    <row r="749"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</row>
    <row r="750"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</row>
    <row r="751"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</row>
    <row r="752"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</row>
    <row r="753"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</row>
    <row r="754"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</row>
    <row r="755"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</row>
    <row r="756"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</row>
    <row r="757"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</row>
    <row r="758"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</row>
    <row r="759"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</row>
    <row r="760"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</row>
    <row r="761"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</row>
    <row r="762"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</row>
    <row r="763"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</row>
    <row r="764"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</row>
    <row r="765"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</row>
    <row r="766"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</row>
    <row r="767"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</row>
    <row r="768"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</row>
    <row r="769"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</row>
    <row r="770"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</row>
    <row r="771"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</row>
    <row r="772"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</row>
    <row r="773"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</row>
    <row r="774"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</row>
    <row r="775"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</row>
    <row r="776"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</row>
    <row r="777"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</row>
    <row r="778"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</row>
    <row r="779"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</row>
    <row r="780"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</row>
    <row r="781"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</row>
    <row r="782"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</row>
    <row r="783"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</row>
    <row r="784"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</row>
    <row r="785"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</row>
    <row r="786"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</row>
    <row r="787"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</row>
    <row r="788"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</row>
    <row r="789"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</row>
    <row r="790"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</row>
    <row r="791"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</row>
    <row r="792"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</row>
    <row r="793"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</row>
    <row r="794"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</row>
    <row r="795"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</row>
    <row r="796"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</row>
    <row r="797"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</row>
    <row r="798"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</row>
    <row r="799"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</row>
    <row r="800"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</row>
    <row r="801"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</row>
    <row r="802"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</row>
    <row r="803"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</row>
    <row r="804"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</row>
    <row r="805"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</row>
    <row r="806"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</row>
    <row r="807"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</row>
    <row r="808"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</row>
    <row r="809"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</row>
    <row r="810"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</row>
    <row r="811"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</row>
    <row r="812"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</row>
    <row r="813"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</row>
    <row r="814"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</row>
    <row r="815"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</row>
    <row r="816"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</row>
    <row r="817"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</row>
    <row r="818"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</row>
    <row r="819"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</row>
    <row r="820"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</row>
    <row r="821"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</row>
    <row r="822"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</row>
    <row r="823"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</row>
    <row r="824"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</row>
    <row r="825"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</row>
    <row r="826"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</row>
    <row r="827"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</row>
    <row r="828"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</row>
    <row r="829"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</row>
    <row r="830"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</row>
    <row r="831"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</row>
    <row r="832"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</row>
    <row r="833"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</row>
    <row r="834"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</row>
    <row r="835"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</row>
    <row r="836"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</row>
    <row r="837"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</row>
    <row r="838"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</row>
    <row r="839"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</row>
    <row r="840"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</row>
    <row r="841"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</row>
    <row r="842"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</row>
    <row r="843"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</row>
    <row r="844"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</row>
    <row r="845"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</row>
    <row r="846"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</row>
    <row r="847"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</row>
    <row r="848"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</row>
    <row r="849"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</row>
    <row r="850"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</row>
    <row r="851"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</row>
    <row r="852"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</row>
    <row r="853"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</row>
    <row r="854"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</row>
    <row r="855"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</row>
    <row r="856"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</row>
    <row r="857"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</row>
    <row r="858"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</row>
    <row r="859"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</row>
    <row r="860"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</row>
    <row r="861"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</row>
    <row r="862"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</row>
    <row r="863"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</row>
    <row r="864"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</row>
    <row r="865"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</row>
    <row r="866"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</row>
    <row r="867"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</row>
    <row r="868"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</row>
    <row r="869"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</row>
    <row r="870"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</row>
    <row r="871"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</row>
    <row r="872"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</row>
    <row r="873"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</row>
    <row r="874"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</row>
    <row r="875"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</row>
    <row r="876"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</row>
    <row r="877"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</row>
    <row r="878"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</row>
    <row r="879"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</row>
    <row r="880"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</row>
    <row r="881"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</row>
    <row r="882"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</row>
    <row r="883"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</row>
    <row r="884"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</row>
    <row r="885"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</row>
    <row r="886"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</row>
    <row r="887"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</row>
    <row r="888"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</row>
    <row r="889"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</row>
    <row r="890"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</row>
    <row r="891"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</row>
    <row r="892"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</row>
    <row r="893"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</row>
    <row r="894"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</row>
    <row r="895"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</row>
    <row r="896"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</row>
    <row r="897"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</row>
    <row r="898"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</row>
    <row r="899"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</row>
    <row r="900"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</row>
    <row r="901"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</row>
    <row r="902"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</row>
    <row r="903"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</row>
    <row r="904"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</row>
    <row r="905"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</row>
    <row r="906"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</row>
    <row r="907"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</row>
    <row r="908"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</row>
    <row r="909"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</row>
    <row r="910"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</row>
    <row r="911"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</row>
    <row r="912"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</row>
    <row r="913"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</row>
    <row r="914"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</row>
    <row r="915"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</row>
    <row r="916"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</row>
    <row r="917"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</row>
    <row r="918"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</row>
    <row r="919"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</row>
    <row r="920"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</row>
    <row r="921"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</row>
    <row r="922"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</row>
    <row r="923"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</row>
    <row r="924"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</row>
    <row r="925"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</row>
    <row r="926"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</row>
    <row r="927"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</row>
    <row r="928"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</row>
    <row r="929"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</row>
    <row r="930"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</row>
    <row r="931"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</row>
    <row r="932"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</row>
    <row r="933"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</row>
    <row r="934"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</row>
    <row r="935"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</row>
    <row r="936"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</row>
    <row r="937"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</row>
    <row r="938"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</row>
    <row r="939"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</row>
    <row r="940"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</row>
    <row r="941"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</row>
    <row r="942"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</row>
    <row r="943"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</row>
    <row r="944"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</row>
    <row r="945"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</row>
    <row r="946"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</row>
    <row r="947"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</row>
    <row r="948"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</row>
    <row r="949"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</row>
    <row r="950"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</row>
    <row r="951"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</row>
    <row r="952"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</row>
    <row r="953"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</row>
    <row r="954"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</row>
    <row r="955"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</row>
    <row r="956"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</row>
    <row r="957"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</row>
    <row r="958"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</row>
    <row r="959"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</row>
    <row r="960"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</row>
    <row r="961"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</row>
    <row r="962"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</row>
    <row r="963"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</row>
    <row r="964"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</row>
    <row r="965"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</row>
    <row r="966"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</row>
    <row r="967"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</row>
    <row r="968"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</row>
    <row r="969"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</row>
    <row r="970"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</row>
    <row r="971"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</row>
    <row r="972"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</row>
    <row r="973"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</row>
    <row r="974"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</row>
    <row r="975"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</row>
    <row r="976"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</row>
    <row r="977"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</row>
    <row r="978"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</row>
    <row r="979"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</row>
    <row r="980"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</row>
    <row r="981"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</row>
    <row r="982"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</row>
    <row r="983"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</row>
    <row r="984"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</row>
    <row r="985"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</row>
    <row r="986"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</row>
    <row r="987"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</row>
    <row r="988"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</row>
    <row r="989"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</row>
    <row r="990"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</row>
    <row r="991"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</row>
    <row r="992"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</row>
    <row r="993"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</row>
    <row r="994"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</row>
    <row r="995"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</row>
    <row r="996"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</row>
    <row r="997"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</row>
    <row r="998"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</row>
    <row r="999"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</row>
    <row r="1000"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</row>
    <row r="1001"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</row>
    <row r="1002">
      <c r="G1002" s="2"/>
      <c r="H1002" s="2"/>
      <c r="I1002" s="2"/>
      <c r="J1002" s="2"/>
      <c r="K1002" s="2"/>
      <c r="L1002" s="2"/>
      <c r="M1002" s="2"/>
      <c r="N1002" s="2"/>
      <c r="O1002" s="2"/>
      <c r="P1002" s="2"/>
      <c r="Q1002" s="2"/>
      <c r="R1002" s="2"/>
      <c r="S1002" s="2"/>
      <c r="T1002" s="2"/>
    </row>
    <row r="1003">
      <c r="G1003" s="2"/>
      <c r="H1003" s="2"/>
      <c r="I1003" s="2"/>
      <c r="J1003" s="2"/>
      <c r="K1003" s="2"/>
      <c r="L1003" s="2"/>
      <c r="M1003" s="2"/>
      <c r="N1003" s="2"/>
      <c r="O1003" s="2"/>
      <c r="P1003" s="2"/>
      <c r="Q1003" s="2"/>
      <c r="R1003" s="2"/>
      <c r="S1003" s="2"/>
      <c r="T1003" s="2"/>
    </row>
    <row r="1004">
      <c r="G1004" s="2"/>
      <c r="H1004" s="2"/>
      <c r="I1004" s="2"/>
      <c r="J1004" s="2"/>
      <c r="K1004" s="2"/>
      <c r="L1004" s="2"/>
      <c r="M1004" s="2"/>
      <c r="N1004" s="2"/>
      <c r="O1004" s="2"/>
      <c r="P1004" s="2"/>
      <c r="Q1004" s="2"/>
      <c r="R1004" s="2"/>
      <c r="S1004" s="2"/>
      <c r="T1004" s="2"/>
    </row>
    <row r="1005">
      <c r="G1005" s="2"/>
      <c r="H1005" s="2"/>
      <c r="I1005" s="2"/>
      <c r="J1005" s="2"/>
      <c r="K1005" s="2"/>
      <c r="L1005" s="2"/>
      <c r="M1005" s="2"/>
      <c r="N1005" s="2"/>
      <c r="O1005" s="2"/>
      <c r="P1005" s="2"/>
      <c r="Q1005" s="2"/>
      <c r="R1005" s="2"/>
      <c r="S1005" s="2"/>
      <c r="T1005" s="2"/>
    </row>
    <row r="1006">
      <c r="G1006" s="2"/>
      <c r="H1006" s="2"/>
      <c r="I1006" s="2"/>
      <c r="J1006" s="2"/>
      <c r="K1006" s="2"/>
      <c r="L1006" s="2"/>
      <c r="M1006" s="2"/>
      <c r="N1006" s="2"/>
      <c r="O1006" s="2"/>
      <c r="P1006" s="2"/>
      <c r="Q1006" s="2"/>
      <c r="R1006" s="2"/>
      <c r="S1006" s="2"/>
      <c r="T1006" s="2"/>
    </row>
  </sheetData>
  <mergeCells count="1">
    <mergeCell ref="I6:M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13"/>
    <col customWidth="1" min="2" max="2" width="21.88"/>
    <col customWidth="1" min="3" max="3" width="5.38"/>
    <col customWidth="1" min="4" max="4" width="18.13"/>
    <col customWidth="1" min="5" max="5" width="4.88"/>
    <col customWidth="1" min="6" max="6" width="17.38"/>
    <col customWidth="1" min="7" max="7" width="6.0"/>
    <col customWidth="1" min="8" max="8" width="17.38"/>
    <col customWidth="1" min="9" max="9" width="6.13"/>
    <col customWidth="1" min="10" max="10" width="3.75"/>
    <col customWidth="1" min="11" max="11" width="47.38"/>
  </cols>
  <sheetData>
    <row r="1" ht="8.25" customHeight="1"/>
    <row r="2">
      <c r="B2" s="1" t="s">
        <v>0</v>
      </c>
    </row>
    <row r="3" ht="6.75" customHeight="1"/>
    <row r="4">
      <c r="B4" s="2"/>
      <c r="C4" s="2"/>
      <c r="D4" s="5" t="s">
        <v>4</v>
      </c>
      <c r="E4" s="2"/>
      <c r="F4" s="5" t="s">
        <v>8</v>
      </c>
      <c r="G4" s="2"/>
      <c r="H4" s="5" t="s">
        <v>10</v>
      </c>
      <c r="I4" s="2"/>
      <c r="J4" s="2"/>
      <c r="K4" s="2"/>
    </row>
    <row r="5">
      <c r="B5" s="2"/>
      <c r="C5" s="2"/>
      <c r="D5" s="8"/>
      <c r="E5" s="2"/>
      <c r="F5" s="8"/>
      <c r="G5" s="2"/>
      <c r="H5" s="8"/>
      <c r="I5" s="2"/>
      <c r="J5" s="2"/>
      <c r="K5" s="2"/>
    </row>
    <row r="6">
      <c r="B6" s="14" t="s">
        <v>20</v>
      </c>
      <c r="C6" s="15"/>
      <c r="D6" s="16">
        <v>400.0</v>
      </c>
      <c r="E6" s="15"/>
      <c r="F6" s="16">
        <v>350.0</v>
      </c>
      <c r="G6" s="20">
        <f>(D6-F6)/D6</f>
        <v>0.125</v>
      </c>
      <c r="H6" s="21">
        <v>300.0</v>
      </c>
      <c r="I6" s="25">
        <f>(D6-H6)/D6</f>
        <v>0.25</v>
      </c>
      <c r="J6" s="2"/>
      <c r="K6" s="2"/>
    </row>
    <row r="7">
      <c r="B7" s="27"/>
      <c r="C7" s="2"/>
      <c r="D7" s="28"/>
      <c r="E7" s="2"/>
      <c r="F7" s="18"/>
      <c r="G7" s="2"/>
      <c r="H7" s="35"/>
      <c r="I7" s="2"/>
      <c r="J7" s="2"/>
      <c r="K7" s="2"/>
    </row>
    <row r="8">
      <c r="B8" s="27" t="s">
        <v>40</v>
      </c>
      <c r="C8" s="2"/>
      <c r="D8" s="30">
        <v>400.0</v>
      </c>
      <c r="E8" s="31"/>
      <c r="F8" s="30">
        <v>500.0</v>
      </c>
      <c r="G8" s="31"/>
      <c r="H8" s="37">
        <v>600.0</v>
      </c>
      <c r="I8" s="2"/>
      <c r="J8" s="2"/>
      <c r="K8" s="38"/>
    </row>
    <row r="9">
      <c r="B9" s="27" t="s">
        <v>43</v>
      </c>
      <c r="C9" s="2"/>
      <c r="D9" s="28">
        <v>220.0</v>
      </c>
      <c r="E9" s="2"/>
      <c r="F9" s="28">
        <v>220.0</v>
      </c>
      <c r="G9" s="2"/>
      <c r="H9" s="43">
        <v>220.0</v>
      </c>
      <c r="I9" s="2"/>
      <c r="J9" s="2"/>
      <c r="K9" s="2"/>
    </row>
    <row r="10">
      <c r="B10" s="47" t="s">
        <v>47</v>
      </c>
      <c r="C10" s="51"/>
      <c r="D10" s="54">
        <f>(D8-D9)/D8</f>
        <v>0.45</v>
      </c>
      <c r="E10" s="51"/>
      <c r="F10" s="54">
        <f>(F8-F9)/F8</f>
        <v>0.56</v>
      </c>
      <c r="G10" s="51"/>
      <c r="H10" s="61">
        <f>(H8-H9)/H8</f>
        <v>0.6333333333</v>
      </c>
      <c r="I10" s="2"/>
      <c r="J10" s="2"/>
      <c r="K10" s="36" t="s">
        <v>59</v>
      </c>
    </row>
    <row r="11">
      <c r="B11" s="4"/>
      <c r="C11" s="2"/>
      <c r="D11" s="18"/>
      <c r="E11" s="2"/>
      <c r="F11" s="18"/>
      <c r="G11" s="2"/>
      <c r="H11" s="18"/>
      <c r="I11" s="2"/>
      <c r="J11" s="2"/>
      <c r="K11" s="2"/>
    </row>
    <row r="12">
      <c r="B12" s="4" t="s">
        <v>34</v>
      </c>
      <c r="C12" s="2"/>
      <c r="D12" s="18">
        <f>D6*D8</f>
        <v>160000</v>
      </c>
      <c r="E12" s="2"/>
      <c r="F12" s="18">
        <f>F6*F8</f>
        <v>175000</v>
      </c>
      <c r="G12" s="2"/>
      <c r="H12" s="18">
        <f>H6*H8</f>
        <v>180000</v>
      </c>
      <c r="I12" s="2"/>
      <c r="J12" s="2"/>
      <c r="K12" s="36" t="s">
        <v>61</v>
      </c>
    </row>
    <row r="13" ht="12.0" customHeight="1">
      <c r="B13" s="40"/>
      <c r="C13" s="2"/>
      <c r="D13" s="44"/>
      <c r="E13" s="2"/>
      <c r="F13" s="44"/>
      <c r="G13" s="2"/>
      <c r="H13" s="44"/>
      <c r="I13" s="2"/>
      <c r="J13" s="2"/>
      <c r="K13" s="2"/>
    </row>
    <row r="14">
      <c r="B14" s="4" t="s">
        <v>63</v>
      </c>
      <c r="C14" s="12"/>
      <c r="D14" s="68">
        <f>D9*D6</f>
        <v>88000</v>
      </c>
      <c r="E14" s="12"/>
      <c r="F14" s="68">
        <f>F9*F6</f>
        <v>77000</v>
      </c>
      <c r="G14" s="12"/>
      <c r="H14" s="68">
        <f>H9*H6</f>
        <v>66000</v>
      </c>
      <c r="I14" s="12"/>
      <c r="J14" s="12"/>
      <c r="K14" s="36" t="s">
        <v>66</v>
      </c>
    </row>
    <row r="15">
      <c r="B15" s="4"/>
      <c r="C15" s="2"/>
      <c r="D15" s="44"/>
      <c r="E15" s="2"/>
      <c r="F15" s="44"/>
      <c r="G15" s="2"/>
      <c r="H15" s="44"/>
      <c r="I15" s="2"/>
      <c r="J15" s="2"/>
      <c r="K15" s="2"/>
    </row>
    <row r="16">
      <c r="B16" s="4" t="s">
        <v>57</v>
      </c>
      <c r="C16" s="2"/>
      <c r="D16" s="64">
        <f>D12-D14</f>
        <v>72000</v>
      </c>
      <c r="E16" s="66"/>
      <c r="F16" s="64">
        <f>F12-F14</f>
        <v>98000</v>
      </c>
      <c r="G16" s="2"/>
      <c r="H16" s="64">
        <f>H12-H14</f>
        <v>114000</v>
      </c>
      <c r="I16" s="2"/>
      <c r="J16" s="2"/>
      <c r="K16" s="36" t="s">
        <v>64</v>
      </c>
    </row>
    <row r="17" ht="12.75" customHeight="1">
      <c r="B17" s="23" t="s">
        <v>65</v>
      </c>
      <c r="C17" s="69"/>
      <c r="D17" s="71">
        <f>D16/D12</f>
        <v>0.45</v>
      </c>
      <c r="E17" s="2"/>
      <c r="F17" s="71">
        <f>F16/F12</f>
        <v>0.56</v>
      </c>
      <c r="G17" s="2"/>
      <c r="H17" s="71">
        <f>H16/H12</f>
        <v>0.6333333333</v>
      </c>
      <c r="I17" s="2"/>
      <c r="J17" s="2"/>
      <c r="K17" s="36" t="s">
        <v>69</v>
      </c>
    </row>
    <row r="18">
      <c r="B18" s="57"/>
      <c r="C18" s="2"/>
      <c r="D18" s="44"/>
      <c r="E18" s="2"/>
      <c r="F18" s="44"/>
      <c r="G18" s="2"/>
      <c r="H18" s="44"/>
      <c r="I18" s="2"/>
      <c r="J18" s="2"/>
      <c r="K18" s="2"/>
    </row>
    <row r="19">
      <c r="B19" s="4" t="s">
        <v>70</v>
      </c>
      <c r="C19" s="77"/>
      <c r="D19" s="79">
        <v>80000.0</v>
      </c>
      <c r="E19" s="82">
        <f>D19/D12</f>
        <v>0.5</v>
      </c>
      <c r="F19" s="79">
        <v>80000.0</v>
      </c>
      <c r="G19" s="82">
        <f>F19/F12</f>
        <v>0.4571428571</v>
      </c>
      <c r="H19" s="79">
        <v>80000.0</v>
      </c>
      <c r="I19" s="82">
        <f>H19/H12</f>
        <v>0.4444444444</v>
      </c>
      <c r="J19" s="82"/>
      <c r="K19" s="2"/>
    </row>
    <row r="20" ht="7.5" customHeight="1">
      <c r="B20" s="57"/>
      <c r="C20" s="2"/>
      <c r="D20" s="44"/>
      <c r="E20" s="2"/>
      <c r="F20" s="44"/>
      <c r="G20" s="2"/>
      <c r="H20" s="44"/>
      <c r="I20" s="2"/>
      <c r="J20" s="2"/>
      <c r="K20" s="2"/>
    </row>
    <row r="21">
      <c r="B21" s="4" t="s">
        <v>72</v>
      </c>
      <c r="C21" s="77"/>
      <c r="D21" s="86">
        <f>D12-D14-D19</f>
        <v>-8000</v>
      </c>
      <c r="E21" s="2"/>
      <c r="F21" s="88">
        <f>F12-F14-F19</f>
        <v>18000</v>
      </c>
      <c r="G21" s="2"/>
      <c r="H21" s="87">
        <f>H12-H14-H19</f>
        <v>34000</v>
      </c>
      <c r="I21" s="2"/>
      <c r="J21" s="2"/>
      <c r="K21" s="36" t="s">
        <v>76</v>
      </c>
    </row>
    <row r="22" ht="8.25" customHeight="1">
      <c r="B22" s="57"/>
      <c r="C22" s="2"/>
      <c r="D22" s="44"/>
      <c r="E22" s="2"/>
      <c r="F22" s="44"/>
      <c r="G22" s="2"/>
      <c r="H22" s="44"/>
      <c r="I22" s="2"/>
      <c r="J22" s="2"/>
      <c r="K22" s="2"/>
    </row>
    <row r="23">
      <c r="B23" s="4" t="s">
        <v>77</v>
      </c>
      <c r="C23" s="2"/>
      <c r="D23" s="90">
        <f>D21/D12</f>
        <v>-0.05</v>
      </c>
      <c r="E23" s="2"/>
      <c r="F23" s="92">
        <f>F21/F12</f>
        <v>0.1028571429</v>
      </c>
      <c r="G23" s="2"/>
      <c r="H23" s="93">
        <f>H21/H12</f>
        <v>0.1888888889</v>
      </c>
      <c r="I23" s="2"/>
      <c r="J23" s="2"/>
      <c r="K23" s="36" t="s">
        <v>78</v>
      </c>
    </row>
    <row r="24">
      <c r="B24" s="2"/>
      <c r="C24" s="2"/>
      <c r="D24" s="2"/>
      <c r="E24" s="2"/>
      <c r="F24" s="2"/>
      <c r="G24" s="2"/>
      <c r="H24" s="2"/>
      <c r="I24" s="2"/>
      <c r="J24" s="2"/>
      <c r="K24" s="2"/>
    </row>
    <row r="25">
      <c r="B25" s="2"/>
      <c r="C25" s="2"/>
      <c r="D25" s="2"/>
      <c r="E25" s="2"/>
      <c r="F25" s="2"/>
      <c r="G25" s="2"/>
      <c r="H25" s="2"/>
      <c r="I25" s="2"/>
      <c r="J25" s="2"/>
      <c r="K25" s="2"/>
    </row>
    <row r="26">
      <c r="B26" s="2"/>
      <c r="C26" s="2"/>
      <c r="D26" s="2"/>
      <c r="E26" s="2"/>
      <c r="F26" s="2"/>
      <c r="G26" s="2"/>
      <c r="H26" s="2"/>
      <c r="I26" s="2"/>
      <c r="J26" s="2"/>
      <c r="K26" s="2"/>
    </row>
    <row r="35" ht="9.0" customHeight="1"/>
    <row r="67" ht="17.25" customHeight="1"/>
    <row r="68" ht="17.25" customHeight="1"/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13"/>
    <col customWidth="1" min="2" max="2" width="21.75"/>
    <col customWidth="1" min="3" max="3" width="5.38"/>
    <col customWidth="1" min="4" max="4" width="18.13"/>
    <col customWidth="1" min="5" max="5" width="4.88"/>
    <col customWidth="1" min="6" max="6" width="17.38"/>
    <col customWidth="1" min="7" max="7" width="4.88"/>
    <col customWidth="1" min="8" max="8" width="17.38"/>
    <col customWidth="1" min="9" max="9" width="3.5"/>
  </cols>
  <sheetData>
    <row r="1" ht="8.25" customHeight="1"/>
    <row r="2">
      <c r="B2" s="1" t="s">
        <v>1</v>
      </c>
    </row>
    <row r="3" ht="6.75" customHeight="1"/>
    <row r="4">
      <c r="B4" s="2"/>
      <c r="C4" s="2"/>
      <c r="D4" s="5" t="s">
        <v>4</v>
      </c>
      <c r="E4" s="2"/>
      <c r="F4" s="5" t="s">
        <v>8</v>
      </c>
      <c r="G4" s="2"/>
      <c r="H4" s="5" t="s">
        <v>10</v>
      </c>
    </row>
    <row r="5">
      <c r="B5" s="2"/>
      <c r="C5" s="2"/>
      <c r="D5" s="8"/>
      <c r="E5" s="2"/>
      <c r="F5" s="8"/>
      <c r="G5" s="2"/>
      <c r="H5" s="8"/>
    </row>
    <row r="6">
      <c r="B6" s="4" t="s">
        <v>12</v>
      </c>
      <c r="C6" s="2"/>
      <c r="D6" s="10">
        <v>10.0</v>
      </c>
      <c r="E6" s="2"/>
      <c r="F6" s="10">
        <v>10.0</v>
      </c>
      <c r="G6" s="2"/>
      <c r="H6" s="10">
        <v>10.0</v>
      </c>
    </row>
    <row r="7">
      <c r="B7" s="4" t="s">
        <v>14</v>
      </c>
      <c r="C7" s="2"/>
      <c r="D7" s="10">
        <v>30.0</v>
      </c>
      <c r="E7" s="2"/>
      <c r="F7" s="10">
        <v>30.0</v>
      </c>
      <c r="G7" s="2"/>
      <c r="H7" s="10">
        <v>30.0</v>
      </c>
    </row>
    <row r="8">
      <c r="B8" s="4" t="s">
        <v>15</v>
      </c>
      <c r="C8" s="2"/>
      <c r="D8" s="10">
        <f>D6*D7</f>
        <v>300</v>
      </c>
      <c r="E8" s="2"/>
      <c r="F8" s="10">
        <f>F6*F7</f>
        <v>300</v>
      </c>
      <c r="G8" s="2"/>
      <c r="H8" s="10">
        <f>H6*H7</f>
        <v>300</v>
      </c>
    </row>
    <row r="9">
      <c r="B9" s="4" t="s">
        <v>22</v>
      </c>
      <c r="C9" s="2"/>
      <c r="D9" s="19">
        <v>0.4</v>
      </c>
      <c r="E9" s="2"/>
      <c r="F9" s="19">
        <v>0.4</v>
      </c>
      <c r="G9" s="2"/>
      <c r="H9" s="19">
        <v>0.4</v>
      </c>
    </row>
    <row r="10">
      <c r="B10" s="4" t="s">
        <v>26</v>
      </c>
      <c r="C10" s="2"/>
      <c r="D10" s="22">
        <f>D8*D9</f>
        <v>120</v>
      </c>
      <c r="E10" s="2"/>
      <c r="F10" s="22">
        <f>F8*F9</f>
        <v>120</v>
      </c>
      <c r="G10" s="2"/>
      <c r="H10" s="22">
        <f>H8*H9</f>
        <v>120</v>
      </c>
    </row>
    <row r="11">
      <c r="B11" s="4"/>
      <c r="C11" s="2"/>
      <c r="D11" s="28"/>
      <c r="E11" s="2"/>
      <c r="F11" s="18"/>
      <c r="G11" s="2"/>
      <c r="H11" s="18"/>
    </row>
    <row r="12">
      <c r="B12" s="4" t="s">
        <v>29</v>
      </c>
      <c r="C12" s="2"/>
      <c r="D12" s="30">
        <v>1000.0</v>
      </c>
      <c r="E12" s="31"/>
      <c r="F12" s="30">
        <v>1200.0</v>
      </c>
      <c r="G12" s="31"/>
      <c r="H12" s="30">
        <v>1420.0</v>
      </c>
    </row>
    <row r="13">
      <c r="B13" s="4"/>
      <c r="C13" s="2"/>
      <c r="D13" s="18"/>
      <c r="E13" s="2"/>
      <c r="F13" s="18"/>
      <c r="G13" s="2"/>
      <c r="H13" s="18"/>
    </row>
    <row r="14">
      <c r="B14" s="4" t="s">
        <v>34</v>
      </c>
      <c r="C14" s="2"/>
      <c r="D14" s="18">
        <f>D12*D10</f>
        <v>120000</v>
      </c>
      <c r="E14" s="2"/>
      <c r="F14" s="18">
        <f>F12*F10</f>
        <v>144000</v>
      </c>
      <c r="G14" s="2"/>
      <c r="H14" s="18">
        <f>H12*H10</f>
        <v>170400</v>
      </c>
      <c r="J14" s="36" t="s">
        <v>36</v>
      </c>
    </row>
    <row r="15" ht="12.0" customHeight="1">
      <c r="B15" s="40"/>
      <c r="C15" s="2"/>
      <c r="D15" s="44"/>
      <c r="E15" s="2"/>
      <c r="F15" s="44"/>
      <c r="G15" s="2"/>
      <c r="H15" s="44"/>
      <c r="J15" s="2"/>
    </row>
    <row r="16">
      <c r="B16" s="4" t="s">
        <v>48</v>
      </c>
      <c r="C16" s="12">
        <f>D16/D14</f>
        <v>0.15</v>
      </c>
      <c r="D16" s="49">
        <f>D14*0.15</f>
        <v>18000</v>
      </c>
      <c r="E16" s="12">
        <f>F16/F14</f>
        <v>0.15</v>
      </c>
      <c r="F16" s="49">
        <f>F14*0.15</f>
        <v>21600</v>
      </c>
      <c r="G16" s="12">
        <f>H16/H14</f>
        <v>0.15</v>
      </c>
      <c r="H16" s="49">
        <f>H14*0.15</f>
        <v>25560</v>
      </c>
      <c r="I16" s="53"/>
      <c r="J16" s="36" t="s">
        <v>53</v>
      </c>
    </row>
    <row r="17">
      <c r="B17" s="57"/>
      <c r="C17" s="2"/>
      <c r="D17" s="44"/>
      <c r="E17" s="2"/>
      <c r="F17" s="44"/>
      <c r="G17" s="2"/>
      <c r="H17" s="44"/>
    </row>
    <row r="18">
      <c r="B18" s="4" t="s">
        <v>57</v>
      </c>
      <c r="C18" s="2"/>
      <c r="D18" s="64">
        <f>D14-D16</f>
        <v>102000</v>
      </c>
      <c r="E18" s="66"/>
      <c r="F18" s="64">
        <f>F14-F16</f>
        <v>122400</v>
      </c>
      <c r="G18" s="2"/>
      <c r="H18" s="64">
        <f>H14-H16</f>
        <v>144840</v>
      </c>
      <c r="J18" s="36" t="s">
        <v>64</v>
      </c>
    </row>
    <row r="19" ht="12.75" customHeight="1">
      <c r="B19" s="23" t="s">
        <v>65</v>
      </c>
      <c r="C19" s="69"/>
      <c r="D19" s="71">
        <f>D18/D14</f>
        <v>0.85</v>
      </c>
      <c r="E19" s="2"/>
      <c r="F19" s="71">
        <f>F18/F14</f>
        <v>0.85</v>
      </c>
      <c r="G19" s="2"/>
      <c r="H19" s="71">
        <f>H18/H14</f>
        <v>0.85</v>
      </c>
      <c r="J19" s="36" t="s">
        <v>69</v>
      </c>
    </row>
    <row r="20">
      <c r="B20" s="57"/>
      <c r="C20" s="2"/>
      <c r="D20" s="44"/>
      <c r="E20" s="2"/>
      <c r="F20" s="44"/>
      <c r="G20" s="2"/>
      <c r="H20" s="44"/>
    </row>
    <row r="21">
      <c r="B21" s="4" t="s">
        <v>70</v>
      </c>
      <c r="C21" s="77"/>
      <c r="D21" s="79">
        <v>95000.0</v>
      </c>
      <c r="E21" s="2"/>
      <c r="F21" s="79">
        <v>95000.0</v>
      </c>
      <c r="G21" s="2"/>
      <c r="H21" s="79">
        <v>95000.0</v>
      </c>
    </row>
    <row r="22">
      <c r="B22" s="57"/>
      <c r="C22" s="2"/>
      <c r="D22" s="44"/>
      <c r="E22" s="2"/>
      <c r="F22" s="44"/>
      <c r="G22" s="2"/>
      <c r="H22" s="44"/>
      <c r="J22" s="2"/>
    </row>
    <row r="23">
      <c r="B23" s="4" t="s">
        <v>72</v>
      </c>
      <c r="C23" s="77"/>
      <c r="D23" s="84">
        <f>D14-D16-D21</f>
        <v>7000</v>
      </c>
      <c r="E23" s="2"/>
      <c r="F23" s="87">
        <f>F14-F16-F21</f>
        <v>27400</v>
      </c>
      <c r="G23" s="2"/>
      <c r="H23" s="87">
        <f>H14-H16-H21</f>
        <v>49840</v>
      </c>
      <c r="J23" s="36" t="s">
        <v>76</v>
      </c>
    </row>
    <row r="24" ht="8.25" customHeight="1">
      <c r="B24" s="57"/>
      <c r="C24" s="2"/>
      <c r="D24" s="89"/>
      <c r="E24" s="2"/>
      <c r="F24" s="44"/>
      <c r="G24" s="2"/>
      <c r="H24" s="44"/>
      <c r="J24" s="2"/>
    </row>
    <row r="25">
      <c r="B25" s="4" t="s">
        <v>77</v>
      </c>
      <c r="C25" s="2"/>
      <c r="D25" s="91">
        <f>D23/D14</f>
        <v>0.05833333333</v>
      </c>
      <c r="E25" s="2"/>
      <c r="F25" s="93">
        <f>F23/F14</f>
        <v>0.1902777778</v>
      </c>
      <c r="G25" s="2"/>
      <c r="H25" s="93">
        <f>H23/H14</f>
        <v>0.2924882629</v>
      </c>
      <c r="J25" s="36" t="s">
        <v>78</v>
      </c>
    </row>
    <row r="26">
      <c r="B26" s="2"/>
      <c r="C26" s="2"/>
      <c r="D26" s="2"/>
      <c r="E26" s="2"/>
      <c r="F26" s="2"/>
      <c r="G26" s="2"/>
      <c r="H26" s="2"/>
    </row>
    <row r="27">
      <c r="B27" s="2"/>
      <c r="C27" s="2"/>
      <c r="D27" s="2"/>
      <c r="E27" s="2"/>
      <c r="F27" s="2"/>
      <c r="G27" s="2"/>
      <c r="H27" s="2"/>
    </row>
    <row r="28">
      <c r="B28" s="2"/>
      <c r="C28" s="2"/>
      <c r="D28" s="2"/>
      <c r="E28" s="2"/>
      <c r="F28" s="2"/>
      <c r="G28" s="2"/>
      <c r="H28" s="2"/>
    </row>
    <row r="29">
      <c r="B29" s="2"/>
      <c r="C29" s="2"/>
      <c r="D29" s="2"/>
      <c r="E29" s="2"/>
      <c r="F29" s="2"/>
      <c r="G29" s="2"/>
      <c r="H29" s="2"/>
    </row>
    <row r="30">
      <c r="B30" s="2"/>
      <c r="C30" s="2"/>
      <c r="D30" s="2"/>
      <c r="E30" s="2"/>
      <c r="F30" s="2"/>
      <c r="G30" s="2"/>
      <c r="H30" s="2"/>
    </row>
    <row r="31">
      <c r="B31" s="2"/>
      <c r="C31" s="2"/>
      <c r="D31" s="2"/>
      <c r="E31" s="2"/>
      <c r="F31" s="2"/>
      <c r="G31" s="2"/>
      <c r="H31" s="2"/>
    </row>
    <row r="32">
      <c r="B32" s="2"/>
      <c r="C32" s="2"/>
      <c r="D32" s="2"/>
      <c r="E32" s="2"/>
      <c r="F32" s="2"/>
      <c r="G32" s="2"/>
      <c r="H32" s="2"/>
    </row>
    <row r="37" ht="9.0" customHeight="1"/>
    <row r="69" ht="17.25" customHeight="1"/>
    <row r="70" ht="17.25" customHeight="1"/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4.13"/>
    <col customWidth="1" min="2" max="2" width="37.25"/>
    <col customWidth="1" min="3" max="3" width="5.38"/>
    <col customWidth="1" min="4" max="4" width="18.25"/>
    <col customWidth="1" min="5" max="5" width="10.13"/>
    <col customWidth="1" min="6" max="6" width="6.63"/>
  </cols>
  <sheetData>
    <row r="1" ht="8.25" customHeight="1"/>
    <row r="2">
      <c r="B2" s="1" t="s">
        <v>5</v>
      </c>
    </row>
    <row r="3" ht="6.75" customHeight="1"/>
    <row r="4">
      <c r="B4" s="4" t="s">
        <v>6</v>
      </c>
      <c r="C4" s="2"/>
      <c r="D4" s="6">
        <v>2.0</v>
      </c>
      <c r="E4" s="7" t="s">
        <v>9</v>
      </c>
      <c r="F4" s="2"/>
      <c r="G4" s="2"/>
      <c r="H4" s="2"/>
      <c r="I4" s="2"/>
      <c r="J4" s="2"/>
    </row>
    <row r="5" ht="21.75" customHeight="1">
      <c r="B5" s="9" t="s">
        <v>11</v>
      </c>
      <c r="C5" s="2"/>
      <c r="D5" s="6">
        <v>1.0</v>
      </c>
      <c r="E5" s="7" t="s">
        <v>9</v>
      </c>
      <c r="F5" s="2"/>
      <c r="G5" s="2"/>
      <c r="H5" s="2"/>
      <c r="I5" s="2"/>
      <c r="J5" s="2"/>
    </row>
    <row r="6" ht="23.25" customHeight="1">
      <c r="B6" s="9" t="s">
        <v>13</v>
      </c>
      <c r="C6" s="12"/>
      <c r="D6" s="6">
        <f>sum(D4:D5)</f>
        <v>3</v>
      </c>
      <c r="E6" s="7" t="s">
        <v>9</v>
      </c>
      <c r="F6" s="2"/>
      <c r="G6" s="2"/>
      <c r="H6" s="2"/>
      <c r="I6" s="2"/>
      <c r="J6" s="2"/>
    </row>
    <row r="7" ht="24.0" customHeight="1">
      <c r="B7" s="4" t="s">
        <v>23</v>
      </c>
      <c r="C7" s="12"/>
      <c r="D7" s="18">
        <f>D6*21</f>
        <v>63</v>
      </c>
      <c r="E7" s="7" t="s">
        <v>24</v>
      </c>
      <c r="F7" s="2"/>
      <c r="G7" s="2"/>
      <c r="H7" s="2"/>
      <c r="I7" s="2"/>
      <c r="J7" s="2"/>
    </row>
    <row r="8" ht="24.0" customHeight="1">
      <c r="B8" s="23" t="s">
        <v>25</v>
      </c>
      <c r="C8" s="12"/>
      <c r="D8" s="26">
        <v>0.35</v>
      </c>
      <c r="E8" s="32" t="s">
        <v>28</v>
      </c>
      <c r="F8" s="2"/>
      <c r="G8" s="2"/>
      <c r="H8" s="2"/>
      <c r="I8" s="2"/>
      <c r="J8" s="2"/>
    </row>
    <row r="9" ht="24.0" customHeight="1">
      <c r="B9" s="34" t="s">
        <v>35</v>
      </c>
      <c r="C9" s="39"/>
      <c r="D9" s="42">
        <f>D7*(1+D8)</f>
        <v>85.05</v>
      </c>
      <c r="E9" s="7" t="s">
        <v>24</v>
      </c>
      <c r="F9" s="2"/>
      <c r="G9" s="2"/>
      <c r="H9" s="2"/>
      <c r="I9" s="2"/>
      <c r="J9" s="2"/>
    </row>
    <row r="10" ht="24.0" customHeight="1">
      <c r="B10" s="23" t="s">
        <v>46</v>
      </c>
      <c r="C10" s="12"/>
      <c r="D10" s="46">
        <v>0.4</v>
      </c>
      <c r="E10" s="7"/>
      <c r="F10" s="2"/>
      <c r="G10" s="2"/>
      <c r="H10" s="2"/>
      <c r="I10" s="2"/>
      <c r="J10" s="2"/>
    </row>
    <row r="11" ht="24.0" customHeight="1">
      <c r="B11" s="4" t="s">
        <v>50</v>
      </c>
      <c r="C11" s="12"/>
      <c r="D11" s="18">
        <f>D9/(1-D10)</f>
        <v>141.75</v>
      </c>
      <c r="E11" s="7" t="s">
        <v>24</v>
      </c>
      <c r="F11" s="2"/>
      <c r="G11" s="2"/>
      <c r="H11" s="2"/>
      <c r="I11" s="2"/>
      <c r="J11" s="2"/>
    </row>
    <row r="12" ht="24.0" customHeight="1">
      <c r="B12" s="23" t="s">
        <v>51</v>
      </c>
      <c r="C12" s="50"/>
      <c r="D12" s="46">
        <v>0.5</v>
      </c>
      <c r="E12" s="7"/>
      <c r="F12" s="2"/>
      <c r="G12" s="2"/>
      <c r="H12" s="2"/>
      <c r="I12" s="2"/>
      <c r="J12" s="2"/>
    </row>
    <row r="13" ht="24.0" customHeight="1">
      <c r="B13" s="4" t="s">
        <v>52</v>
      </c>
      <c r="C13" s="12"/>
      <c r="D13" s="18">
        <f>D11/(1-D12)</f>
        <v>283.5</v>
      </c>
      <c r="E13" s="7" t="s">
        <v>24</v>
      </c>
      <c r="F13" s="2"/>
      <c r="G13" s="2"/>
      <c r="H13" s="55"/>
      <c r="I13" s="2"/>
      <c r="J13" s="2"/>
    </row>
    <row r="14" ht="24.0" customHeight="1">
      <c r="B14" s="23" t="s">
        <v>54</v>
      </c>
      <c r="C14" s="50"/>
      <c r="D14" s="46">
        <v>0.16</v>
      </c>
      <c r="E14" s="7"/>
      <c r="F14" s="2"/>
      <c r="G14" s="2"/>
      <c r="H14" s="2"/>
      <c r="I14" s="2"/>
      <c r="J14" s="2"/>
    </row>
    <row r="15" ht="24.0" customHeight="1">
      <c r="B15" s="58" t="s">
        <v>55</v>
      </c>
      <c r="C15" s="63"/>
      <c r="D15" s="65">
        <f>D13*(1+D14)</f>
        <v>328.86</v>
      </c>
      <c r="E15" s="7" t="s">
        <v>24</v>
      </c>
      <c r="F15" s="2"/>
      <c r="G15" s="2"/>
      <c r="H15" s="2"/>
      <c r="I15" s="2"/>
      <c r="J15" s="2"/>
    </row>
    <row r="16" ht="24.0" customHeight="1">
      <c r="B16" s="4"/>
      <c r="C16" s="12"/>
      <c r="D16" s="67"/>
      <c r="E16" s="2"/>
      <c r="F16" s="2"/>
      <c r="G16" s="2"/>
      <c r="H16" s="2"/>
      <c r="I16" s="2"/>
      <c r="J16" s="2"/>
    </row>
    <row r="17" ht="24.0" customHeight="1">
      <c r="B17" s="4"/>
      <c r="C17" s="12"/>
      <c r="D17" s="67"/>
      <c r="E17" s="2"/>
      <c r="F17" s="2"/>
      <c r="G17" s="2"/>
      <c r="H17" s="2"/>
      <c r="I17" s="2"/>
      <c r="J17" s="2"/>
    </row>
    <row r="18">
      <c r="B18" s="4"/>
      <c r="C18" s="12"/>
      <c r="D18" s="67"/>
      <c r="E18" s="2"/>
      <c r="F18" s="2"/>
      <c r="G18" s="2"/>
      <c r="H18" s="2"/>
      <c r="I18" s="2"/>
      <c r="J18" s="2"/>
    </row>
    <row r="19">
      <c r="B19" s="57"/>
      <c r="C19" s="2"/>
      <c r="D19" s="44"/>
      <c r="E19" s="2"/>
      <c r="F19" s="2"/>
      <c r="G19" s="2"/>
      <c r="H19" s="2"/>
      <c r="I19" s="2"/>
      <c r="J19" s="2"/>
    </row>
    <row r="20" ht="12.75" customHeight="1">
      <c r="B20" s="4"/>
      <c r="C20" s="2"/>
      <c r="D20" s="70"/>
      <c r="E20" s="8"/>
      <c r="F20" s="2"/>
      <c r="G20" s="2"/>
      <c r="H20" s="2"/>
      <c r="I20" s="2"/>
      <c r="J20" s="2"/>
    </row>
    <row r="21" ht="12.75" customHeight="1">
      <c r="B21" s="23"/>
      <c r="C21" s="69"/>
      <c r="D21" s="71"/>
      <c r="E21" s="2"/>
      <c r="F21" s="2"/>
      <c r="G21" s="2"/>
      <c r="H21" s="2"/>
      <c r="I21" s="2"/>
      <c r="J21" s="2"/>
    </row>
    <row r="22">
      <c r="B22" s="72"/>
      <c r="D22" s="73"/>
    </row>
    <row r="23">
      <c r="B23" s="74"/>
      <c r="C23" s="75"/>
      <c r="D23" s="76"/>
    </row>
    <row r="24">
      <c r="B24" s="72"/>
      <c r="D24" s="73"/>
    </row>
    <row r="25">
      <c r="B25" s="74"/>
      <c r="C25" s="75"/>
      <c r="D25" s="78"/>
    </row>
    <row r="26">
      <c r="B26" s="72"/>
      <c r="D26" s="73"/>
    </row>
    <row r="27">
      <c r="B27" s="74"/>
      <c r="D27" s="81"/>
    </row>
    <row r="28">
      <c r="F28" s="83" t="s">
        <v>74</v>
      </c>
    </row>
  </sheetData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showGridLines="0" workbookViewId="0"/>
  </sheetViews>
  <sheetFormatPr customHeight="1" defaultColWidth="12.63" defaultRowHeight="15.75"/>
  <cols>
    <col customWidth="1" min="1" max="1" width="2.88"/>
    <col customWidth="1" min="2" max="2" width="9.5"/>
    <col customWidth="1" min="3" max="3" width="14.63"/>
    <col customWidth="1" min="4" max="4" width="23.25"/>
    <col customWidth="1" min="5" max="5" width="14.25"/>
    <col customWidth="1" min="6" max="6" width="14.38"/>
    <col customWidth="1" min="7" max="11" width="15.13"/>
    <col customWidth="1" min="12" max="12" width="4.75"/>
    <col customWidth="1" min="17" max="17" width="4.5"/>
  </cols>
  <sheetData>
    <row r="1" ht="8.25" customHeight="1"/>
    <row r="2">
      <c r="B2" s="1" t="s">
        <v>79</v>
      </c>
    </row>
    <row r="3" ht="6.75" customHeight="1">
      <c r="A3" s="2"/>
      <c r="B3" s="2"/>
      <c r="C3" s="2"/>
      <c r="D3" s="2"/>
      <c r="E3" s="2"/>
      <c r="F3" s="2"/>
      <c r="G3" s="2"/>
      <c r="H3" s="2"/>
      <c r="I3" s="2"/>
      <c r="J3" s="2"/>
      <c r="K3" s="2"/>
    </row>
    <row r="4">
      <c r="A4" s="94"/>
      <c r="B4" s="95" t="s">
        <v>80</v>
      </c>
      <c r="C4" s="95" t="s">
        <v>81</v>
      </c>
      <c r="D4" s="95" t="s">
        <v>82</v>
      </c>
      <c r="E4" s="95" t="s">
        <v>83</v>
      </c>
      <c r="F4" s="95" t="s">
        <v>43</v>
      </c>
      <c r="G4" s="95" t="s">
        <v>84</v>
      </c>
      <c r="H4" s="95" t="s">
        <v>85</v>
      </c>
      <c r="I4" s="95" t="s">
        <v>86</v>
      </c>
      <c r="J4" s="95" t="s">
        <v>87</v>
      </c>
      <c r="K4" s="95" t="s">
        <v>88</v>
      </c>
      <c r="L4" s="96"/>
      <c r="M4" s="95" t="s">
        <v>89</v>
      </c>
      <c r="N4" s="95" t="s">
        <v>90</v>
      </c>
      <c r="O4" s="95" t="s">
        <v>91</v>
      </c>
      <c r="P4" s="95" t="s">
        <v>92</v>
      </c>
      <c r="Q4" s="96"/>
      <c r="R4" s="96"/>
      <c r="S4" s="96"/>
      <c r="T4" s="96"/>
      <c r="U4" s="96"/>
      <c r="V4" s="96"/>
    </row>
    <row r="5">
      <c r="A5" s="2"/>
      <c r="B5" s="97"/>
      <c r="C5" s="98"/>
      <c r="D5" s="98"/>
      <c r="E5" s="99"/>
      <c r="F5" s="99"/>
      <c r="G5" s="99"/>
      <c r="H5" s="99">
        <f t="shared" ref="H5:H9" si="1">G5-F5</f>
        <v>0</v>
      </c>
      <c r="I5" s="100" t="str">
        <f t="shared" ref="I5:I9" si="2">H5/G5</f>
        <v>#DIV/0!</v>
      </c>
      <c r="J5" s="99">
        <f t="shared" ref="J5:J9" si="3">G5*0.7</f>
        <v>0</v>
      </c>
      <c r="K5" s="100" t="str">
        <f t="shared" ref="K5:K9" si="4">(J5-F5)/J5</f>
        <v>#DIV/0!</v>
      </c>
      <c r="L5" s="2"/>
      <c r="M5" s="101"/>
      <c r="N5" s="102">
        <f t="shared" ref="N5:N9" si="5">F5/(1-M5)</f>
        <v>0</v>
      </c>
      <c r="O5" s="99"/>
      <c r="P5" s="25" t="str">
        <f t="shared" ref="P5:P9" si="6">(O5-F5)/O5</f>
        <v>#DIV/0!</v>
      </c>
    </row>
    <row r="6">
      <c r="A6" s="2"/>
      <c r="B6" s="97"/>
      <c r="C6" s="98"/>
      <c r="D6" s="98"/>
      <c r="E6" s="99"/>
      <c r="F6" s="99"/>
      <c r="G6" s="99"/>
      <c r="H6" s="99">
        <f t="shared" si="1"/>
        <v>0</v>
      </c>
      <c r="I6" s="100" t="str">
        <f t="shared" si="2"/>
        <v>#DIV/0!</v>
      </c>
      <c r="J6" s="99">
        <f t="shared" si="3"/>
        <v>0</v>
      </c>
      <c r="K6" s="100" t="str">
        <f t="shared" si="4"/>
        <v>#DIV/0!</v>
      </c>
      <c r="L6" s="2"/>
      <c r="M6" s="101"/>
      <c r="N6" s="102">
        <f t="shared" si="5"/>
        <v>0</v>
      </c>
      <c r="O6" s="99"/>
      <c r="P6" s="25" t="str">
        <f t="shared" si="6"/>
        <v>#DIV/0!</v>
      </c>
    </row>
    <row r="7">
      <c r="A7" s="2"/>
      <c r="B7" s="97"/>
      <c r="C7" s="98"/>
      <c r="D7" s="98"/>
      <c r="E7" s="103"/>
      <c r="F7" s="99"/>
      <c r="G7" s="99"/>
      <c r="H7" s="99">
        <f t="shared" si="1"/>
        <v>0</v>
      </c>
      <c r="I7" s="100" t="str">
        <f t="shared" si="2"/>
        <v>#DIV/0!</v>
      </c>
      <c r="J7" s="99">
        <f t="shared" si="3"/>
        <v>0</v>
      </c>
      <c r="K7" s="100" t="str">
        <f t="shared" si="4"/>
        <v>#DIV/0!</v>
      </c>
      <c r="L7" s="2"/>
      <c r="M7" s="101"/>
      <c r="N7" s="102">
        <f t="shared" si="5"/>
        <v>0</v>
      </c>
      <c r="O7" s="99"/>
      <c r="P7" s="25" t="str">
        <f t="shared" si="6"/>
        <v>#DIV/0!</v>
      </c>
    </row>
    <row r="8">
      <c r="A8" s="2"/>
      <c r="B8" s="97"/>
      <c r="C8" s="98"/>
      <c r="D8" s="98"/>
      <c r="E8" s="103"/>
      <c r="F8" s="99"/>
      <c r="G8" s="99"/>
      <c r="H8" s="99">
        <f t="shared" si="1"/>
        <v>0</v>
      </c>
      <c r="I8" s="100" t="str">
        <f t="shared" si="2"/>
        <v>#DIV/0!</v>
      </c>
      <c r="J8" s="99">
        <f t="shared" si="3"/>
        <v>0</v>
      </c>
      <c r="K8" s="100" t="str">
        <f t="shared" si="4"/>
        <v>#DIV/0!</v>
      </c>
      <c r="L8" s="2"/>
      <c r="M8" s="101"/>
      <c r="N8" s="102">
        <f t="shared" si="5"/>
        <v>0</v>
      </c>
      <c r="O8" s="99"/>
      <c r="P8" s="25" t="str">
        <f t="shared" si="6"/>
        <v>#DIV/0!</v>
      </c>
    </row>
    <row r="9">
      <c r="B9" s="97"/>
      <c r="C9" s="98"/>
      <c r="D9" s="98"/>
      <c r="E9" s="103"/>
      <c r="F9" s="99"/>
      <c r="G9" s="99"/>
      <c r="H9" s="99">
        <f t="shared" si="1"/>
        <v>0</v>
      </c>
      <c r="I9" s="100" t="str">
        <f t="shared" si="2"/>
        <v>#DIV/0!</v>
      </c>
      <c r="J9" s="99">
        <f t="shared" si="3"/>
        <v>0</v>
      </c>
      <c r="K9" s="100" t="str">
        <f t="shared" si="4"/>
        <v>#DIV/0!</v>
      </c>
      <c r="L9" s="2"/>
      <c r="M9" s="101"/>
      <c r="N9" s="102">
        <f t="shared" si="5"/>
        <v>0</v>
      </c>
      <c r="O9" s="99"/>
      <c r="P9" s="25" t="str">
        <f t="shared" si="6"/>
        <v>#DIV/0!</v>
      </c>
    </row>
    <row r="10">
      <c r="B10" s="97"/>
      <c r="C10" s="98"/>
      <c r="D10" s="98"/>
      <c r="E10" s="104"/>
      <c r="F10" s="105"/>
      <c r="G10" s="106"/>
      <c r="H10" s="104"/>
      <c r="I10" s="104"/>
      <c r="J10" s="99"/>
      <c r="K10" s="104"/>
      <c r="L10" s="2"/>
      <c r="M10" s="2"/>
      <c r="N10" s="2"/>
      <c r="O10" s="2"/>
      <c r="P10" s="2"/>
    </row>
    <row r="11">
      <c r="B11" s="97"/>
      <c r="C11" s="98"/>
      <c r="D11" s="98"/>
      <c r="E11" s="99"/>
      <c r="F11" s="105"/>
      <c r="G11" s="106"/>
      <c r="H11" s="106"/>
      <c r="I11" s="106"/>
      <c r="J11" s="99"/>
      <c r="K11" s="106"/>
      <c r="L11" s="2"/>
      <c r="M11" s="2"/>
      <c r="N11" s="2"/>
      <c r="O11" s="2"/>
      <c r="P11" s="2"/>
    </row>
    <row r="12">
      <c r="B12" s="107"/>
      <c r="C12" s="108"/>
      <c r="D12" s="108"/>
      <c r="E12" s="109"/>
      <c r="F12" s="105"/>
      <c r="G12" s="106"/>
      <c r="H12" s="110"/>
      <c r="I12" s="110"/>
      <c r="J12" s="99"/>
      <c r="K12" s="110"/>
      <c r="L12" s="2"/>
      <c r="M12" s="2"/>
      <c r="N12" s="2"/>
      <c r="O12" s="2"/>
      <c r="P12" s="2"/>
    </row>
    <row r="13">
      <c r="B13" s="111"/>
      <c r="C13" s="2"/>
      <c r="D13" s="2"/>
      <c r="E13" s="112"/>
      <c r="F13" s="112"/>
      <c r="G13" s="112"/>
      <c r="H13" s="112"/>
      <c r="I13" s="112"/>
      <c r="J13" s="112"/>
      <c r="K13" s="112"/>
      <c r="L13" s="2"/>
      <c r="M13" s="2"/>
      <c r="N13" s="2"/>
      <c r="O13" s="2"/>
      <c r="P13" s="2"/>
    </row>
    <row r="14">
      <c r="B14" s="111"/>
      <c r="C14" s="113"/>
      <c r="D14" s="113"/>
      <c r="E14" s="114"/>
      <c r="F14" s="114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>
      <c r="B15" s="115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>
      <c r="B16" s="115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>
      <c r="B17" s="115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>
      <c r="B18" s="115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>
      <c r="B19" s="115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>
      <c r="B20" s="115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  <row r="21">
      <c r="B21" s="115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>
      <c r="B22" s="115"/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</row>
    <row r="23">
      <c r="B23" s="115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>
      <c r="B24" s="115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>
      <c r="B25" s="115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>
      <c r="B26" s="115"/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</row>
    <row r="27">
      <c r="B27" s="115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>
      <c r="B28" s="115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>
      <c r="B29" s="115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>
      <c r="B30" s="115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</row>
    <row r="31">
      <c r="B31" s="115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</row>
    <row r="32">
      <c r="B32" s="115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>
      <c r="B33" s="115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>
      <c r="B34" s="115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>
      <c r="B35" s="115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>
      <c r="B36" s="115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>
      <c r="B37" s="115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  <row r="38">
      <c r="B38" s="115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</row>
    <row r="39">
      <c r="B39" s="115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</row>
    <row r="40">
      <c r="B40" s="115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</row>
    <row r="41">
      <c r="B41" s="115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</row>
    <row r="42">
      <c r="B42" s="115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</row>
    <row r="43">
      <c r="B43" s="115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</row>
    <row r="44">
      <c r="B44" s="115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</row>
    <row r="45">
      <c r="B45" s="115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</row>
    <row r="46">
      <c r="B46" s="115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</row>
    <row r="47">
      <c r="B47" s="115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</row>
    <row r="48">
      <c r="B48" s="115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</row>
    <row r="49">
      <c r="B49" s="115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</row>
    <row r="50">
      <c r="B50" s="115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</row>
    <row r="51">
      <c r="B51" s="115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</row>
    <row r="52">
      <c r="B52" s="115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</row>
    <row r="53">
      <c r="B53" s="115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</row>
    <row r="54">
      <c r="B54" s="115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</row>
    <row r="55">
      <c r="B55" s="115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</row>
    <row r="56">
      <c r="B56" s="115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</row>
    <row r="57">
      <c r="B57" s="115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</row>
    <row r="58">
      <c r="B58" s="115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</row>
    <row r="59">
      <c r="B59" s="115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</row>
    <row r="60">
      <c r="B60" s="115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</row>
    <row r="61">
      <c r="B61" s="115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</row>
    <row r="62">
      <c r="B62" s="115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</row>
    <row r="63">
      <c r="B63" s="115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</row>
    <row r="64">
      <c r="B64" s="115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</row>
    <row r="65">
      <c r="B65" s="115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</row>
    <row r="66">
      <c r="B66" s="115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</row>
    <row r="67">
      <c r="B67" s="115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</row>
    <row r="68">
      <c r="B68" s="115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</row>
    <row r="69">
      <c r="B69" s="115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</row>
    <row r="70">
      <c r="B70" s="115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</row>
    <row r="71">
      <c r="B71" s="115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</row>
    <row r="72">
      <c r="B72" s="115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</row>
    <row r="73">
      <c r="B73" s="116"/>
    </row>
    <row r="74">
      <c r="B74" s="116"/>
    </row>
    <row r="75">
      <c r="B75" s="116"/>
    </row>
    <row r="76">
      <c r="B76" s="116"/>
    </row>
    <row r="77">
      <c r="B77" s="116"/>
    </row>
    <row r="78">
      <c r="B78" s="116"/>
    </row>
    <row r="79">
      <c r="B79" s="116"/>
    </row>
    <row r="80">
      <c r="B80" s="116"/>
    </row>
    <row r="81">
      <c r="B81" s="116"/>
    </row>
    <row r="82">
      <c r="B82" s="116"/>
    </row>
    <row r="83">
      <c r="B83" s="116"/>
    </row>
    <row r="84">
      <c r="B84" s="116"/>
    </row>
    <row r="85">
      <c r="B85" s="116"/>
    </row>
    <row r="86">
      <c r="B86" s="116"/>
    </row>
    <row r="87">
      <c r="B87" s="116"/>
    </row>
    <row r="88">
      <c r="B88" s="116"/>
    </row>
    <row r="89">
      <c r="B89" s="116"/>
    </row>
    <row r="90">
      <c r="B90" s="116"/>
    </row>
    <row r="91">
      <c r="B91" s="116"/>
    </row>
    <row r="92">
      <c r="B92" s="116"/>
    </row>
    <row r="93">
      <c r="B93" s="116"/>
    </row>
    <row r="94">
      <c r="B94" s="116"/>
    </row>
    <row r="95">
      <c r="B95" s="116"/>
    </row>
    <row r="96">
      <c r="B96" s="116"/>
    </row>
    <row r="97">
      <c r="B97" s="116"/>
    </row>
    <row r="98">
      <c r="B98" s="116"/>
    </row>
    <row r="99">
      <c r="B99" s="116"/>
    </row>
    <row r="100">
      <c r="B100" s="116"/>
    </row>
    <row r="101">
      <c r="B101" s="116"/>
    </row>
    <row r="102">
      <c r="B102" s="116"/>
    </row>
    <row r="103">
      <c r="B103" s="116"/>
    </row>
    <row r="104">
      <c r="B104" s="116"/>
    </row>
    <row r="105">
      <c r="B105" s="116"/>
    </row>
    <row r="106">
      <c r="B106" s="116"/>
    </row>
    <row r="107">
      <c r="B107" s="116"/>
    </row>
    <row r="108">
      <c r="B108" s="116"/>
    </row>
    <row r="109">
      <c r="B109" s="116"/>
    </row>
    <row r="110">
      <c r="B110" s="116"/>
    </row>
    <row r="111">
      <c r="B111" s="116"/>
    </row>
    <row r="112">
      <c r="B112" s="116"/>
    </row>
    <row r="113">
      <c r="B113" s="116"/>
    </row>
    <row r="114">
      <c r="B114" s="116"/>
    </row>
    <row r="115">
      <c r="B115" s="116"/>
    </row>
    <row r="116">
      <c r="B116" s="116"/>
    </row>
    <row r="117">
      <c r="B117" s="116"/>
    </row>
    <row r="118">
      <c r="B118" s="116"/>
    </row>
    <row r="119">
      <c r="B119" s="116"/>
    </row>
    <row r="120">
      <c r="B120" s="116"/>
    </row>
    <row r="121">
      <c r="B121" s="116"/>
    </row>
    <row r="122">
      <c r="B122" s="116"/>
    </row>
    <row r="123">
      <c r="B123" s="116"/>
    </row>
    <row r="124">
      <c r="B124" s="116"/>
    </row>
    <row r="125">
      <c r="B125" s="116"/>
    </row>
    <row r="126">
      <c r="B126" s="116"/>
    </row>
    <row r="127">
      <c r="B127" s="116"/>
    </row>
    <row r="128">
      <c r="B128" s="116"/>
    </row>
    <row r="129">
      <c r="B129" s="116"/>
    </row>
    <row r="130">
      <c r="B130" s="116"/>
    </row>
    <row r="131">
      <c r="B131" s="116"/>
    </row>
    <row r="132">
      <c r="B132" s="116"/>
    </row>
    <row r="133">
      <c r="B133" s="116"/>
    </row>
    <row r="134">
      <c r="B134" s="116"/>
    </row>
    <row r="135">
      <c r="B135" s="116"/>
    </row>
    <row r="136">
      <c r="B136" s="116"/>
    </row>
    <row r="137">
      <c r="B137" s="116"/>
    </row>
    <row r="138">
      <c r="B138" s="116"/>
    </row>
    <row r="139">
      <c r="B139" s="116"/>
    </row>
    <row r="140">
      <c r="B140" s="116"/>
    </row>
    <row r="141">
      <c r="B141" s="116"/>
    </row>
    <row r="142">
      <c r="B142" s="116"/>
    </row>
    <row r="143">
      <c r="B143" s="116"/>
    </row>
    <row r="144">
      <c r="B144" s="116"/>
    </row>
    <row r="145">
      <c r="B145" s="116"/>
    </row>
    <row r="146">
      <c r="B146" s="116"/>
    </row>
    <row r="147">
      <c r="B147" s="116"/>
    </row>
    <row r="148">
      <c r="B148" s="116"/>
    </row>
    <row r="149">
      <c r="B149" s="116"/>
    </row>
    <row r="150">
      <c r="B150" s="116"/>
    </row>
    <row r="151">
      <c r="B151" s="116"/>
    </row>
    <row r="152">
      <c r="B152" s="116"/>
    </row>
    <row r="153">
      <c r="B153" s="116"/>
    </row>
    <row r="154">
      <c r="B154" s="116"/>
    </row>
    <row r="155">
      <c r="B155" s="116"/>
    </row>
    <row r="156">
      <c r="B156" s="116"/>
    </row>
    <row r="157">
      <c r="B157" s="116"/>
    </row>
    <row r="158">
      <c r="B158" s="116"/>
    </row>
    <row r="159">
      <c r="B159" s="116"/>
    </row>
    <row r="160">
      <c r="B160" s="116"/>
    </row>
    <row r="161">
      <c r="B161" s="116"/>
    </row>
    <row r="162">
      <c r="B162" s="116"/>
    </row>
    <row r="163">
      <c r="B163" s="116"/>
    </row>
    <row r="164">
      <c r="B164" s="116"/>
    </row>
    <row r="165">
      <c r="B165" s="116"/>
    </row>
    <row r="166">
      <c r="B166" s="116"/>
    </row>
    <row r="167">
      <c r="B167" s="116"/>
    </row>
    <row r="168">
      <c r="B168" s="116"/>
    </row>
    <row r="169">
      <c r="B169" s="116"/>
    </row>
    <row r="170">
      <c r="B170" s="116"/>
    </row>
    <row r="171">
      <c r="B171" s="116"/>
    </row>
    <row r="172">
      <c r="B172" s="116"/>
    </row>
    <row r="173">
      <c r="B173" s="116"/>
    </row>
    <row r="174">
      <c r="B174" s="116"/>
    </row>
    <row r="175">
      <c r="B175" s="116"/>
    </row>
    <row r="176">
      <c r="B176" s="116"/>
    </row>
    <row r="177">
      <c r="B177" s="116"/>
    </row>
    <row r="178">
      <c r="B178" s="116"/>
    </row>
    <row r="179">
      <c r="B179" s="116"/>
    </row>
    <row r="180">
      <c r="B180" s="116"/>
    </row>
    <row r="181">
      <c r="B181" s="116"/>
    </row>
    <row r="182">
      <c r="B182" s="116"/>
    </row>
    <row r="183">
      <c r="B183" s="116"/>
    </row>
    <row r="184">
      <c r="B184" s="116"/>
    </row>
    <row r="185">
      <c r="B185" s="116"/>
    </row>
    <row r="186">
      <c r="B186" s="116"/>
    </row>
    <row r="187">
      <c r="B187" s="116"/>
    </row>
    <row r="188">
      <c r="B188" s="116"/>
    </row>
    <row r="189">
      <c r="B189" s="116"/>
    </row>
    <row r="190">
      <c r="B190" s="116"/>
    </row>
    <row r="191">
      <c r="B191" s="116"/>
    </row>
    <row r="192">
      <c r="B192" s="116"/>
    </row>
    <row r="193">
      <c r="B193" s="116"/>
    </row>
    <row r="194">
      <c r="B194" s="116"/>
    </row>
    <row r="195">
      <c r="B195" s="116"/>
    </row>
    <row r="196">
      <c r="B196" s="116"/>
    </row>
    <row r="197">
      <c r="B197" s="116"/>
    </row>
    <row r="198">
      <c r="B198" s="116"/>
    </row>
    <row r="199">
      <c r="B199" s="116"/>
    </row>
    <row r="200">
      <c r="B200" s="116"/>
    </row>
    <row r="201">
      <c r="B201" s="116"/>
    </row>
    <row r="202">
      <c r="B202" s="116"/>
    </row>
    <row r="203">
      <c r="B203" s="116"/>
    </row>
    <row r="204">
      <c r="B204" s="116"/>
    </row>
    <row r="205">
      <c r="B205" s="116"/>
    </row>
    <row r="206">
      <c r="B206" s="116"/>
    </row>
    <row r="207">
      <c r="B207" s="116"/>
    </row>
    <row r="208">
      <c r="B208" s="116"/>
    </row>
    <row r="209">
      <c r="B209" s="116"/>
    </row>
    <row r="210">
      <c r="B210" s="116"/>
    </row>
    <row r="211">
      <c r="B211" s="116"/>
    </row>
    <row r="212">
      <c r="B212" s="116"/>
    </row>
    <row r="213">
      <c r="B213" s="116"/>
    </row>
    <row r="214">
      <c r="B214" s="116"/>
    </row>
    <row r="215">
      <c r="B215" s="116"/>
    </row>
    <row r="216">
      <c r="B216" s="116"/>
    </row>
    <row r="217">
      <c r="B217" s="116"/>
    </row>
    <row r="218">
      <c r="B218" s="116"/>
    </row>
    <row r="219">
      <c r="B219" s="116"/>
    </row>
    <row r="220">
      <c r="B220" s="116"/>
    </row>
    <row r="221">
      <c r="B221" s="116"/>
    </row>
    <row r="222">
      <c r="B222" s="116"/>
    </row>
    <row r="223">
      <c r="B223" s="116"/>
    </row>
    <row r="224">
      <c r="B224" s="116"/>
    </row>
    <row r="225">
      <c r="B225" s="116"/>
    </row>
    <row r="226">
      <c r="B226" s="116"/>
    </row>
    <row r="227">
      <c r="B227" s="116"/>
    </row>
    <row r="228">
      <c r="B228" s="116"/>
    </row>
    <row r="229">
      <c r="B229" s="116"/>
    </row>
    <row r="230">
      <c r="B230" s="116"/>
    </row>
    <row r="231">
      <c r="B231" s="116"/>
    </row>
    <row r="232">
      <c r="B232" s="116"/>
    </row>
    <row r="233">
      <c r="B233" s="116"/>
    </row>
    <row r="234">
      <c r="B234" s="116"/>
    </row>
    <row r="235">
      <c r="B235" s="116"/>
    </row>
    <row r="236">
      <c r="B236" s="116"/>
    </row>
    <row r="237">
      <c r="B237" s="116"/>
    </row>
    <row r="238">
      <c r="B238" s="116"/>
    </row>
    <row r="239">
      <c r="B239" s="116"/>
    </row>
    <row r="240">
      <c r="B240" s="116"/>
    </row>
    <row r="241">
      <c r="B241" s="116"/>
    </row>
    <row r="242">
      <c r="B242" s="116"/>
    </row>
    <row r="243">
      <c r="B243" s="116"/>
    </row>
    <row r="244">
      <c r="B244" s="116"/>
    </row>
    <row r="245">
      <c r="B245" s="116"/>
    </row>
    <row r="246">
      <c r="B246" s="116"/>
    </row>
    <row r="247">
      <c r="B247" s="116"/>
    </row>
    <row r="248">
      <c r="B248" s="116"/>
    </row>
    <row r="249">
      <c r="B249" s="116"/>
    </row>
    <row r="250">
      <c r="B250" s="116"/>
    </row>
    <row r="251">
      <c r="B251" s="116"/>
    </row>
    <row r="252">
      <c r="B252" s="116"/>
    </row>
    <row r="253">
      <c r="B253" s="116"/>
    </row>
    <row r="254">
      <c r="B254" s="116"/>
    </row>
    <row r="255">
      <c r="B255" s="116"/>
    </row>
    <row r="256">
      <c r="B256" s="116"/>
    </row>
    <row r="257">
      <c r="B257" s="116"/>
    </row>
    <row r="258">
      <c r="B258" s="116"/>
    </row>
    <row r="259">
      <c r="B259" s="116"/>
    </row>
    <row r="260">
      <c r="B260" s="116"/>
    </row>
    <row r="261">
      <c r="B261" s="116"/>
    </row>
    <row r="262">
      <c r="B262" s="116"/>
    </row>
    <row r="263">
      <c r="B263" s="116"/>
    </row>
    <row r="264">
      <c r="B264" s="116"/>
    </row>
    <row r="265">
      <c r="B265" s="116"/>
    </row>
    <row r="266">
      <c r="B266" s="116"/>
    </row>
    <row r="267">
      <c r="B267" s="116"/>
    </row>
    <row r="268">
      <c r="B268" s="116"/>
    </row>
    <row r="269">
      <c r="B269" s="116"/>
    </row>
    <row r="270">
      <c r="B270" s="116"/>
    </row>
    <row r="271">
      <c r="B271" s="116"/>
    </row>
    <row r="272">
      <c r="B272" s="116"/>
    </row>
    <row r="273">
      <c r="B273" s="116"/>
    </row>
    <row r="274">
      <c r="B274" s="116"/>
    </row>
    <row r="275">
      <c r="B275" s="116"/>
    </row>
    <row r="276">
      <c r="B276" s="116"/>
    </row>
    <row r="277">
      <c r="B277" s="116"/>
    </row>
    <row r="278">
      <c r="B278" s="116"/>
    </row>
    <row r="279">
      <c r="B279" s="116"/>
    </row>
    <row r="280">
      <c r="B280" s="116"/>
    </row>
    <row r="281">
      <c r="B281" s="116"/>
    </row>
    <row r="282">
      <c r="B282" s="116"/>
    </row>
    <row r="283">
      <c r="B283" s="116"/>
    </row>
    <row r="284">
      <c r="B284" s="116"/>
    </row>
    <row r="285">
      <c r="B285" s="116"/>
    </row>
    <row r="286">
      <c r="B286" s="116"/>
    </row>
    <row r="287">
      <c r="B287" s="116"/>
    </row>
    <row r="288">
      <c r="B288" s="116"/>
    </row>
    <row r="289">
      <c r="B289" s="116"/>
    </row>
    <row r="290">
      <c r="B290" s="116"/>
    </row>
    <row r="291">
      <c r="B291" s="116"/>
    </row>
    <row r="292">
      <c r="B292" s="116"/>
    </row>
    <row r="293">
      <c r="B293" s="116"/>
    </row>
    <row r="294">
      <c r="B294" s="116"/>
    </row>
    <row r="295">
      <c r="B295" s="116"/>
    </row>
    <row r="296">
      <c r="B296" s="116"/>
    </row>
    <row r="297">
      <c r="B297" s="116"/>
    </row>
    <row r="298">
      <c r="B298" s="116"/>
    </row>
    <row r="299">
      <c r="B299" s="116"/>
    </row>
    <row r="300">
      <c r="B300" s="116"/>
    </row>
    <row r="301">
      <c r="B301" s="116"/>
    </row>
    <row r="302">
      <c r="B302" s="116"/>
    </row>
    <row r="303">
      <c r="B303" s="116"/>
    </row>
    <row r="304">
      <c r="B304" s="116"/>
    </row>
    <row r="305">
      <c r="B305" s="116"/>
    </row>
    <row r="306">
      <c r="B306" s="116"/>
    </row>
    <row r="307">
      <c r="B307" s="116"/>
    </row>
    <row r="308">
      <c r="B308" s="116"/>
    </row>
    <row r="309">
      <c r="B309" s="116"/>
    </row>
    <row r="310">
      <c r="B310" s="116"/>
    </row>
    <row r="311">
      <c r="B311" s="116"/>
    </row>
    <row r="312">
      <c r="B312" s="116"/>
    </row>
    <row r="313">
      <c r="B313" s="116"/>
    </row>
    <row r="314">
      <c r="B314" s="116"/>
    </row>
    <row r="315">
      <c r="B315" s="116"/>
    </row>
    <row r="316">
      <c r="B316" s="116"/>
    </row>
    <row r="317">
      <c r="B317" s="116"/>
    </row>
    <row r="318">
      <c r="B318" s="116"/>
    </row>
    <row r="319">
      <c r="B319" s="116"/>
    </row>
    <row r="320">
      <c r="B320" s="116"/>
    </row>
    <row r="321">
      <c r="B321" s="116"/>
    </row>
    <row r="322">
      <c r="B322" s="116"/>
    </row>
    <row r="323">
      <c r="B323" s="116"/>
    </row>
    <row r="324">
      <c r="B324" s="116"/>
    </row>
    <row r="325">
      <c r="B325" s="116"/>
    </row>
    <row r="326">
      <c r="B326" s="116"/>
    </row>
    <row r="327">
      <c r="B327" s="116"/>
    </row>
    <row r="328">
      <c r="B328" s="116"/>
    </row>
    <row r="329">
      <c r="B329" s="116"/>
    </row>
    <row r="330">
      <c r="B330" s="116"/>
    </row>
    <row r="331">
      <c r="B331" s="116"/>
    </row>
    <row r="332">
      <c r="B332" s="116"/>
    </row>
    <row r="333">
      <c r="B333" s="116"/>
    </row>
    <row r="334">
      <c r="B334" s="116"/>
    </row>
    <row r="335">
      <c r="B335" s="116"/>
    </row>
    <row r="336">
      <c r="B336" s="116"/>
    </row>
    <row r="337">
      <c r="B337" s="116"/>
    </row>
    <row r="338">
      <c r="B338" s="116"/>
    </row>
    <row r="339">
      <c r="B339" s="116"/>
    </row>
    <row r="340">
      <c r="B340" s="116"/>
    </row>
    <row r="341">
      <c r="B341" s="116"/>
    </row>
    <row r="342">
      <c r="B342" s="116"/>
    </row>
    <row r="343">
      <c r="B343" s="116"/>
    </row>
    <row r="344">
      <c r="B344" s="116"/>
    </row>
    <row r="345">
      <c r="B345" s="116"/>
    </row>
    <row r="346">
      <c r="B346" s="116"/>
    </row>
    <row r="347">
      <c r="B347" s="116"/>
    </row>
    <row r="348">
      <c r="B348" s="116"/>
    </row>
    <row r="349">
      <c r="B349" s="116"/>
    </row>
    <row r="350">
      <c r="B350" s="116"/>
    </row>
    <row r="351">
      <c r="B351" s="116"/>
    </row>
    <row r="352">
      <c r="B352" s="116"/>
    </row>
    <row r="353">
      <c r="B353" s="116"/>
    </row>
    <row r="354">
      <c r="B354" s="116"/>
    </row>
    <row r="355">
      <c r="B355" s="116"/>
    </row>
    <row r="356">
      <c r="B356" s="116"/>
    </row>
    <row r="357">
      <c r="B357" s="116"/>
    </row>
    <row r="358">
      <c r="B358" s="116"/>
    </row>
    <row r="359">
      <c r="B359" s="116"/>
    </row>
    <row r="360">
      <c r="B360" s="116"/>
    </row>
    <row r="361">
      <c r="B361" s="116"/>
    </row>
    <row r="362">
      <c r="B362" s="116"/>
    </row>
    <row r="363">
      <c r="B363" s="116"/>
    </row>
    <row r="364">
      <c r="B364" s="116"/>
    </row>
    <row r="365">
      <c r="B365" s="116"/>
    </row>
    <row r="366">
      <c r="B366" s="116"/>
    </row>
    <row r="367">
      <c r="B367" s="116"/>
    </row>
    <row r="368">
      <c r="B368" s="116"/>
    </row>
    <row r="369">
      <c r="B369" s="116"/>
    </row>
    <row r="370">
      <c r="B370" s="116"/>
    </row>
    <row r="371">
      <c r="B371" s="116"/>
    </row>
    <row r="372">
      <c r="B372" s="116"/>
    </row>
    <row r="373">
      <c r="B373" s="116"/>
    </row>
    <row r="374">
      <c r="B374" s="116"/>
    </row>
    <row r="375">
      <c r="B375" s="116"/>
    </row>
    <row r="376">
      <c r="B376" s="116"/>
    </row>
    <row r="377">
      <c r="B377" s="116"/>
    </row>
    <row r="378">
      <c r="B378" s="116"/>
    </row>
    <row r="379">
      <c r="B379" s="116"/>
    </row>
    <row r="380">
      <c r="B380" s="116"/>
    </row>
    <row r="381">
      <c r="B381" s="116"/>
    </row>
    <row r="382">
      <c r="B382" s="116"/>
    </row>
    <row r="383">
      <c r="B383" s="116"/>
    </row>
    <row r="384">
      <c r="B384" s="116"/>
    </row>
    <row r="385">
      <c r="B385" s="116"/>
    </row>
    <row r="386">
      <c r="B386" s="116"/>
    </row>
    <row r="387">
      <c r="B387" s="116"/>
    </row>
    <row r="388">
      <c r="B388" s="116"/>
    </row>
    <row r="389">
      <c r="B389" s="116"/>
    </row>
    <row r="390">
      <c r="B390" s="116"/>
    </row>
    <row r="391">
      <c r="B391" s="116"/>
    </row>
    <row r="392">
      <c r="B392" s="116"/>
    </row>
    <row r="393">
      <c r="B393" s="116"/>
    </row>
    <row r="394">
      <c r="B394" s="116"/>
    </row>
    <row r="395">
      <c r="B395" s="116"/>
    </row>
    <row r="396">
      <c r="B396" s="116"/>
    </row>
    <row r="397">
      <c r="B397" s="116"/>
    </row>
    <row r="398">
      <c r="B398" s="116"/>
    </row>
    <row r="399">
      <c r="B399" s="116"/>
    </row>
    <row r="400">
      <c r="B400" s="116"/>
    </row>
    <row r="401">
      <c r="B401" s="116"/>
    </row>
    <row r="402">
      <c r="B402" s="116"/>
    </row>
    <row r="403">
      <c r="B403" s="116"/>
    </row>
    <row r="404">
      <c r="B404" s="116"/>
    </row>
    <row r="405">
      <c r="B405" s="116"/>
    </row>
    <row r="406">
      <c r="B406" s="116"/>
    </row>
    <row r="407">
      <c r="B407" s="116"/>
    </row>
    <row r="408">
      <c r="B408" s="116"/>
    </row>
    <row r="409">
      <c r="B409" s="116"/>
    </row>
    <row r="410">
      <c r="B410" s="116"/>
    </row>
    <row r="411">
      <c r="B411" s="116"/>
    </row>
    <row r="412">
      <c r="B412" s="116"/>
    </row>
    <row r="413">
      <c r="B413" s="116"/>
    </row>
    <row r="414">
      <c r="B414" s="116"/>
    </row>
    <row r="415">
      <c r="B415" s="116"/>
    </row>
    <row r="416">
      <c r="B416" s="116"/>
    </row>
    <row r="417">
      <c r="B417" s="116"/>
    </row>
    <row r="418">
      <c r="B418" s="116"/>
    </row>
    <row r="419">
      <c r="B419" s="116"/>
    </row>
    <row r="420">
      <c r="B420" s="116"/>
    </row>
    <row r="421">
      <c r="B421" s="116"/>
    </row>
    <row r="422">
      <c r="B422" s="116"/>
    </row>
    <row r="423">
      <c r="B423" s="116"/>
    </row>
    <row r="424">
      <c r="B424" s="116"/>
    </row>
    <row r="425">
      <c r="B425" s="116"/>
    </row>
    <row r="426">
      <c r="B426" s="116"/>
    </row>
    <row r="427">
      <c r="B427" s="116"/>
    </row>
    <row r="428">
      <c r="B428" s="116"/>
    </row>
    <row r="429">
      <c r="B429" s="116"/>
    </row>
    <row r="430">
      <c r="B430" s="116"/>
    </row>
    <row r="431">
      <c r="B431" s="116"/>
    </row>
    <row r="432">
      <c r="B432" s="116"/>
    </row>
    <row r="433">
      <c r="B433" s="116"/>
    </row>
    <row r="434">
      <c r="B434" s="116"/>
    </row>
    <row r="435">
      <c r="B435" s="116"/>
    </row>
    <row r="436">
      <c r="B436" s="116"/>
    </row>
    <row r="437">
      <c r="B437" s="116"/>
    </row>
    <row r="438">
      <c r="B438" s="116"/>
    </row>
    <row r="439">
      <c r="B439" s="116"/>
    </row>
    <row r="440">
      <c r="B440" s="116"/>
    </row>
    <row r="441">
      <c r="B441" s="116"/>
    </row>
    <row r="442">
      <c r="B442" s="116"/>
    </row>
    <row r="443">
      <c r="B443" s="116"/>
    </row>
    <row r="444">
      <c r="B444" s="116"/>
    </row>
    <row r="445">
      <c r="B445" s="116"/>
    </row>
    <row r="446">
      <c r="B446" s="116"/>
    </row>
    <row r="447">
      <c r="B447" s="116"/>
    </row>
    <row r="448">
      <c r="B448" s="116"/>
    </row>
    <row r="449">
      <c r="B449" s="116"/>
    </row>
    <row r="450">
      <c r="B450" s="116"/>
    </row>
    <row r="451">
      <c r="B451" s="116"/>
    </row>
    <row r="452">
      <c r="B452" s="116"/>
    </row>
    <row r="453">
      <c r="B453" s="116"/>
    </row>
    <row r="454">
      <c r="B454" s="116"/>
    </row>
    <row r="455">
      <c r="B455" s="116"/>
    </row>
    <row r="456">
      <c r="B456" s="116"/>
    </row>
    <row r="457">
      <c r="B457" s="116"/>
    </row>
    <row r="458">
      <c r="B458" s="116"/>
    </row>
    <row r="459">
      <c r="B459" s="116"/>
    </row>
    <row r="460">
      <c r="B460" s="116"/>
    </row>
    <row r="461">
      <c r="B461" s="116"/>
    </row>
    <row r="462">
      <c r="B462" s="116"/>
    </row>
    <row r="463">
      <c r="B463" s="116"/>
    </row>
    <row r="464">
      <c r="B464" s="116"/>
    </row>
    <row r="465">
      <c r="B465" s="116"/>
    </row>
    <row r="466">
      <c r="B466" s="116"/>
    </row>
    <row r="467">
      <c r="B467" s="116"/>
    </row>
    <row r="468">
      <c r="B468" s="116"/>
    </row>
    <row r="469">
      <c r="B469" s="116"/>
    </row>
    <row r="470">
      <c r="B470" s="116"/>
    </row>
    <row r="471">
      <c r="B471" s="116"/>
    </row>
    <row r="472">
      <c r="B472" s="116"/>
    </row>
    <row r="473">
      <c r="B473" s="116"/>
    </row>
    <row r="474">
      <c r="B474" s="116"/>
    </row>
    <row r="475">
      <c r="B475" s="116"/>
    </row>
    <row r="476">
      <c r="B476" s="116"/>
    </row>
    <row r="477">
      <c r="B477" s="116"/>
    </row>
    <row r="478">
      <c r="B478" s="116"/>
    </row>
    <row r="479">
      <c r="B479" s="116"/>
    </row>
    <row r="480">
      <c r="B480" s="116"/>
    </row>
    <row r="481">
      <c r="B481" s="116"/>
    </row>
    <row r="482">
      <c r="B482" s="116"/>
    </row>
    <row r="483">
      <c r="B483" s="116"/>
    </row>
    <row r="484">
      <c r="B484" s="116"/>
    </row>
    <row r="485">
      <c r="B485" s="116"/>
    </row>
    <row r="486">
      <c r="B486" s="116"/>
    </row>
    <row r="487">
      <c r="B487" s="116"/>
    </row>
    <row r="488">
      <c r="B488" s="116"/>
    </row>
    <row r="489">
      <c r="B489" s="116"/>
    </row>
    <row r="490">
      <c r="B490" s="116"/>
    </row>
    <row r="491">
      <c r="B491" s="116"/>
    </row>
    <row r="492">
      <c r="B492" s="116"/>
    </row>
    <row r="493">
      <c r="B493" s="116"/>
    </row>
    <row r="494">
      <c r="B494" s="116"/>
    </row>
    <row r="495">
      <c r="B495" s="116"/>
    </row>
    <row r="496">
      <c r="B496" s="116"/>
    </row>
    <row r="497">
      <c r="B497" s="116"/>
    </row>
    <row r="498">
      <c r="B498" s="116"/>
    </row>
    <row r="499">
      <c r="B499" s="116"/>
    </row>
    <row r="500">
      <c r="B500" s="116"/>
    </row>
    <row r="501">
      <c r="B501" s="116"/>
    </row>
    <row r="502">
      <c r="B502" s="116"/>
    </row>
    <row r="503">
      <c r="B503" s="116"/>
    </row>
    <row r="504">
      <c r="B504" s="116"/>
    </row>
    <row r="505">
      <c r="B505" s="116"/>
    </row>
    <row r="506">
      <c r="B506" s="116"/>
    </row>
    <row r="507">
      <c r="B507" s="116"/>
    </row>
    <row r="508">
      <c r="B508" s="116"/>
    </row>
    <row r="509">
      <c r="B509" s="116"/>
    </row>
    <row r="510">
      <c r="B510" s="116"/>
    </row>
    <row r="511">
      <c r="B511" s="116"/>
    </row>
    <row r="512">
      <c r="B512" s="116"/>
    </row>
    <row r="513">
      <c r="B513" s="116"/>
    </row>
    <row r="514">
      <c r="B514" s="116"/>
    </row>
    <row r="515">
      <c r="B515" s="116"/>
    </row>
    <row r="516">
      <c r="B516" s="116"/>
    </row>
    <row r="517">
      <c r="B517" s="116"/>
    </row>
    <row r="518">
      <c r="B518" s="116"/>
    </row>
    <row r="519">
      <c r="B519" s="116"/>
    </row>
    <row r="520">
      <c r="B520" s="116"/>
    </row>
    <row r="521">
      <c r="B521" s="116"/>
    </row>
    <row r="522">
      <c r="B522" s="116"/>
    </row>
    <row r="523">
      <c r="B523" s="116"/>
    </row>
    <row r="524">
      <c r="B524" s="116"/>
    </row>
    <row r="525">
      <c r="B525" s="116"/>
    </row>
    <row r="526">
      <c r="B526" s="116"/>
    </row>
    <row r="527">
      <c r="B527" s="116"/>
    </row>
    <row r="528">
      <c r="B528" s="116"/>
    </row>
    <row r="529">
      <c r="B529" s="116"/>
    </row>
    <row r="530">
      <c r="B530" s="116"/>
    </row>
    <row r="531">
      <c r="B531" s="116"/>
    </row>
    <row r="532">
      <c r="B532" s="116"/>
    </row>
    <row r="533">
      <c r="B533" s="116"/>
    </row>
    <row r="534">
      <c r="B534" s="116"/>
    </row>
    <row r="535">
      <c r="B535" s="116"/>
    </row>
    <row r="536">
      <c r="B536" s="116"/>
    </row>
    <row r="537">
      <c r="B537" s="116"/>
    </row>
    <row r="538">
      <c r="B538" s="116"/>
    </row>
    <row r="539">
      <c r="B539" s="116"/>
    </row>
    <row r="540">
      <c r="B540" s="116"/>
    </row>
    <row r="541">
      <c r="B541" s="116"/>
    </row>
    <row r="542">
      <c r="B542" s="116"/>
    </row>
    <row r="543">
      <c r="B543" s="116"/>
    </row>
    <row r="544">
      <c r="B544" s="116"/>
    </row>
    <row r="545">
      <c r="B545" s="116"/>
    </row>
    <row r="546">
      <c r="B546" s="116"/>
    </row>
    <row r="547">
      <c r="B547" s="116"/>
    </row>
    <row r="548">
      <c r="B548" s="116"/>
    </row>
    <row r="549">
      <c r="B549" s="116"/>
    </row>
    <row r="550">
      <c r="B550" s="116"/>
    </row>
    <row r="551">
      <c r="B551" s="116"/>
    </row>
    <row r="552">
      <c r="B552" s="116"/>
    </row>
    <row r="553">
      <c r="B553" s="116"/>
    </row>
    <row r="554">
      <c r="B554" s="116"/>
    </row>
    <row r="555">
      <c r="B555" s="116"/>
    </row>
    <row r="556">
      <c r="B556" s="116"/>
    </row>
    <row r="557">
      <c r="B557" s="116"/>
    </row>
    <row r="558">
      <c r="B558" s="116"/>
    </row>
    <row r="559">
      <c r="B559" s="116"/>
    </row>
    <row r="560">
      <c r="B560" s="116"/>
    </row>
    <row r="561">
      <c r="B561" s="116"/>
    </row>
    <row r="562">
      <c r="B562" s="116"/>
    </row>
    <row r="563">
      <c r="B563" s="116"/>
    </row>
    <row r="564">
      <c r="B564" s="116"/>
    </row>
    <row r="565">
      <c r="B565" s="116"/>
    </row>
    <row r="566">
      <c r="B566" s="116"/>
    </row>
    <row r="567">
      <c r="B567" s="116"/>
    </row>
    <row r="568">
      <c r="B568" s="116"/>
    </row>
    <row r="569">
      <c r="B569" s="116"/>
    </row>
    <row r="570">
      <c r="B570" s="116"/>
    </row>
    <row r="571">
      <c r="B571" s="116"/>
    </row>
    <row r="572">
      <c r="B572" s="116"/>
    </row>
    <row r="573">
      <c r="B573" s="116"/>
    </row>
    <row r="574">
      <c r="B574" s="116"/>
    </row>
    <row r="575">
      <c r="B575" s="116"/>
    </row>
    <row r="576">
      <c r="B576" s="116"/>
    </row>
    <row r="577">
      <c r="B577" s="116"/>
    </row>
    <row r="578">
      <c r="B578" s="116"/>
    </row>
    <row r="579">
      <c r="B579" s="116"/>
    </row>
    <row r="580">
      <c r="B580" s="116"/>
    </row>
    <row r="581">
      <c r="B581" s="116"/>
    </row>
    <row r="582">
      <c r="B582" s="116"/>
    </row>
    <row r="583">
      <c r="B583" s="116"/>
    </row>
    <row r="584">
      <c r="B584" s="116"/>
    </row>
    <row r="585">
      <c r="B585" s="116"/>
    </row>
    <row r="586">
      <c r="B586" s="116"/>
    </row>
    <row r="587">
      <c r="B587" s="116"/>
    </row>
    <row r="588">
      <c r="B588" s="116"/>
    </row>
    <row r="589">
      <c r="B589" s="116"/>
    </row>
    <row r="590">
      <c r="B590" s="116"/>
    </row>
    <row r="591">
      <c r="B591" s="116"/>
    </row>
    <row r="592">
      <c r="B592" s="116"/>
    </row>
    <row r="593">
      <c r="B593" s="116"/>
    </row>
    <row r="594">
      <c r="B594" s="116"/>
    </row>
    <row r="595">
      <c r="B595" s="116"/>
    </row>
    <row r="596">
      <c r="B596" s="116"/>
    </row>
    <row r="597">
      <c r="B597" s="116"/>
    </row>
    <row r="598">
      <c r="B598" s="116"/>
    </row>
    <row r="599">
      <c r="B599" s="116"/>
    </row>
    <row r="600">
      <c r="B600" s="116"/>
    </row>
    <row r="601">
      <c r="B601" s="116"/>
    </row>
    <row r="602">
      <c r="B602" s="116"/>
    </row>
    <row r="603">
      <c r="B603" s="116"/>
    </row>
    <row r="604">
      <c r="B604" s="116"/>
    </row>
    <row r="605">
      <c r="B605" s="116"/>
    </row>
    <row r="606">
      <c r="B606" s="116"/>
    </row>
    <row r="607">
      <c r="B607" s="116"/>
    </row>
    <row r="608">
      <c r="B608" s="116"/>
    </row>
    <row r="609">
      <c r="B609" s="116"/>
    </row>
    <row r="610">
      <c r="B610" s="116"/>
    </row>
    <row r="611">
      <c r="B611" s="116"/>
    </row>
    <row r="612">
      <c r="B612" s="116"/>
    </row>
    <row r="613">
      <c r="B613" s="116"/>
    </row>
    <row r="614">
      <c r="B614" s="116"/>
    </row>
    <row r="615">
      <c r="B615" s="116"/>
    </row>
    <row r="616">
      <c r="B616" s="116"/>
    </row>
    <row r="617">
      <c r="B617" s="116"/>
    </row>
    <row r="618">
      <c r="B618" s="116"/>
    </row>
    <row r="619">
      <c r="B619" s="116"/>
    </row>
    <row r="620">
      <c r="B620" s="116"/>
    </row>
    <row r="621">
      <c r="B621" s="116"/>
    </row>
    <row r="622">
      <c r="B622" s="116"/>
    </row>
    <row r="623">
      <c r="B623" s="116"/>
    </row>
    <row r="624">
      <c r="B624" s="116"/>
    </row>
    <row r="625">
      <c r="B625" s="116"/>
    </row>
    <row r="626">
      <c r="B626" s="116"/>
    </row>
    <row r="627">
      <c r="B627" s="116"/>
    </row>
    <row r="628">
      <c r="B628" s="116"/>
    </row>
    <row r="629">
      <c r="B629" s="116"/>
    </row>
    <row r="630">
      <c r="B630" s="116"/>
    </row>
    <row r="631">
      <c r="B631" s="116"/>
    </row>
    <row r="632">
      <c r="B632" s="116"/>
    </row>
    <row r="633">
      <c r="B633" s="116"/>
    </row>
    <row r="634">
      <c r="B634" s="116"/>
    </row>
    <row r="635">
      <c r="B635" s="116"/>
    </row>
    <row r="636">
      <c r="B636" s="116"/>
    </row>
    <row r="637">
      <c r="B637" s="116"/>
    </row>
    <row r="638">
      <c r="B638" s="116"/>
    </row>
    <row r="639">
      <c r="B639" s="116"/>
    </row>
    <row r="640">
      <c r="B640" s="116"/>
    </row>
    <row r="641">
      <c r="B641" s="116"/>
    </row>
    <row r="642">
      <c r="B642" s="116"/>
    </row>
    <row r="643">
      <c r="B643" s="116"/>
    </row>
    <row r="644">
      <c r="B644" s="116"/>
    </row>
    <row r="645">
      <c r="B645" s="116"/>
    </row>
    <row r="646">
      <c r="B646" s="116"/>
    </row>
    <row r="647">
      <c r="B647" s="116"/>
    </row>
    <row r="648">
      <c r="B648" s="116"/>
    </row>
    <row r="649">
      <c r="B649" s="116"/>
    </row>
    <row r="650">
      <c r="B650" s="116"/>
    </row>
    <row r="651">
      <c r="B651" s="116"/>
    </row>
    <row r="652">
      <c r="B652" s="116"/>
    </row>
    <row r="653">
      <c r="B653" s="116"/>
    </row>
    <row r="654">
      <c r="B654" s="116"/>
    </row>
    <row r="655">
      <c r="B655" s="116"/>
    </row>
    <row r="656">
      <c r="B656" s="116"/>
    </row>
    <row r="657">
      <c r="B657" s="116"/>
    </row>
    <row r="658">
      <c r="B658" s="116"/>
    </row>
    <row r="659">
      <c r="B659" s="116"/>
    </row>
    <row r="660">
      <c r="B660" s="116"/>
    </row>
    <row r="661">
      <c r="B661" s="116"/>
    </row>
    <row r="662">
      <c r="B662" s="116"/>
    </row>
    <row r="663">
      <c r="B663" s="116"/>
    </row>
    <row r="664">
      <c r="B664" s="116"/>
    </row>
    <row r="665">
      <c r="B665" s="116"/>
    </row>
    <row r="666">
      <c r="B666" s="116"/>
    </row>
    <row r="667">
      <c r="B667" s="116"/>
    </row>
    <row r="668">
      <c r="B668" s="116"/>
    </row>
    <row r="669">
      <c r="B669" s="116"/>
    </row>
    <row r="670">
      <c r="B670" s="116"/>
    </row>
    <row r="671">
      <c r="B671" s="116"/>
    </row>
    <row r="672">
      <c r="B672" s="116"/>
    </row>
    <row r="673">
      <c r="B673" s="116"/>
    </row>
    <row r="674">
      <c r="B674" s="116"/>
    </row>
    <row r="675">
      <c r="B675" s="116"/>
    </row>
    <row r="676">
      <c r="B676" s="116"/>
    </row>
    <row r="677">
      <c r="B677" s="116"/>
    </row>
    <row r="678">
      <c r="B678" s="116"/>
    </row>
    <row r="679">
      <c r="B679" s="116"/>
    </row>
    <row r="680">
      <c r="B680" s="116"/>
    </row>
    <row r="681">
      <c r="B681" s="116"/>
    </row>
    <row r="682">
      <c r="B682" s="116"/>
    </row>
    <row r="683">
      <c r="B683" s="116"/>
    </row>
    <row r="684">
      <c r="B684" s="116"/>
    </row>
    <row r="685">
      <c r="B685" s="116"/>
    </row>
    <row r="686">
      <c r="B686" s="116"/>
    </row>
    <row r="687">
      <c r="B687" s="116"/>
    </row>
    <row r="688">
      <c r="B688" s="116"/>
    </row>
    <row r="689">
      <c r="B689" s="116"/>
    </row>
    <row r="690">
      <c r="B690" s="116"/>
    </row>
    <row r="691">
      <c r="B691" s="116"/>
    </row>
    <row r="692">
      <c r="B692" s="116"/>
    </row>
    <row r="693">
      <c r="B693" s="116"/>
    </row>
    <row r="694">
      <c r="B694" s="116"/>
    </row>
    <row r="695">
      <c r="B695" s="116"/>
    </row>
    <row r="696">
      <c r="B696" s="116"/>
    </row>
    <row r="697">
      <c r="B697" s="116"/>
    </row>
    <row r="698">
      <c r="B698" s="116"/>
    </row>
    <row r="699">
      <c r="B699" s="116"/>
    </row>
    <row r="700">
      <c r="B700" s="116"/>
    </row>
    <row r="701">
      <c r="B701" s="116"/>
    </row>
    <row r="702">
      <c r="B702" s="116"/>
    </row>
    <row r="703">
      <c r="B703" s="116"/>
    </row>
    <row r="704">
      <c r="B704" s="116"/>
    </row>
    <row r="705">
      <c r="B705" s="116"/>
    </row>
    <row r="706">
      <c r="B706" s="116"/>
    </row>
    <row r="707">
      <c r="B707" s="116"/>
    </row>
    <row r="708">
      <c r="B708" s="116"/>
    </row>
    <row r="709">
      <c r="B709" s="116"/>
    </row>
    <row r="710">
      <c r="B710" s="116"/>
    </row>
    <row r="711">
      <c r="B711" s="116"/>
    </row>
    <row r="712">
      <c r="B712" s="116"/>
    </row>
    <row r="713">
      <c r="B713" s="116"/>
    </row>
    <row r="714">
      <c r="B714" s="116"/>
    </row>
    <row r="715">
      <c r="B715" s="116"/>
    </row>
    <row r="716">
      <c r="B716" s="116"/>
    </row>
    <row r="717">
      <c r="B717" s="116"/>
    </row>
    <row r="718">
      <c r="B718" s="116"/>
    </row>
    <row r="719">
      <c r="B719" s="116"/>
    </row>
    <row r="720">
      <c r="B720" s="116"/>
    </row>
    <row r="721">
      <c r="B721" s="116"/>
    </row>
    <row r="722">
      <c r="B722" s="116"/>
    </row>
    <row r="723">
      <c r="B723" s="116"/>
    </row>
    <row r="724">
      <c r="B724" s="116"/>
    </row>
    <row r="725">
      <c r="B725" s="116"/>
    </row>
    <row r="726">
      <c r="B726" s="116"/>
    </row>
    <row r="727">
      <c r="B727" s="116"/>
    </row>
    <row r="728">
      <c r="B728" s="116"/>
    </row>
    <row r="729">
      <c r="B729" s="116"/>
    </row>
    <row r="730">
      <c r="B730" s="116"/>
    </row>
    <row r="731">
      <c r="B731" s="116"/>
    </row>
    <row r="732">
      <c r="B732" s="116"/>
    </row>
    <row r="733">
      <c r="B733" s="116"/>
    </row>
    <row r="734">
      <c r="B734" s="116"/>
    </row>
    <row r="735">
      <c r="B735" s="116"/>
    </row>
    <row r="736">
      <c r="B736" s="116"/>
    </row>
    <row r="737">
      <c r="B737" s="116"/>
    </row>
    <row r="738">
      <c r="B738" s="116"/>
    </row>
    <row r="739">
      <c r="B739" s="116"/>
    </row>
    <row r="740">
      <c r="B740" s="116"/>
    </row>
    <row r="741">
      <c r="B741" s="116"/>
    </row>
    <row r="742">
      <c r="B742" s="116"/>
    </row>
    <row r="743">
      <c r="B743" s="116"/>
    </row>
    <row r="744">
      <c r="B744" s="116"/>
    </row>
    <row r="745">
      <c r="B745" s="116"/>
    </row>
    <row r="746">
      <c r="B746" s="116"/>
    </row>
    <row r="747">
      <c r="B747" s="116"/>
    </row>
    <row r="748">
      <c r="B748" s="116"/>
    </row>
    <row r="749">
      <c r="B749" s="116"/>
    </row>
    <row r="750">
      <c r="B750" s="116"/>
    </row>
    <row r="751">
      <c r="B751" s="116"/>
    </row>
    <row r="752">
      <c r="B752" s="116"/>
    </row>
    <row r="753">
      <c r="B753" s="116"/>
    </row>
    <row r="754">
      <c r="B754" s="116"/>
    </row>
    <row r="755">
      <c r="B755" s="116"/>
    </row>
    <row r="756">
      <c r="B756" s="116"/>
    </row>
    <row r="757">
      <c r="B757" s="116"/>
    </row>
    <row r="758">
      <c r="B758" s="116"/>
    </row>
    <row r="759">
      <c r="B759" s="116"/>
    </row>
    <row r="760">
      <c r="B760" s="116"/>
    </row>
    <row r="761">
      <c r="B761" s="116"/>
    </row>
    <row r="762">
      <c r="B762" s="116"/>
    </row>
    <row r="763">
      <c r="B763" s="116"/>
    </row>
    <row r="764">
      <c r="B764" s="116"/>
    </row>
    <row r="765">
      <c r="B765" s="116"/>
    </row>
    <row r="766">
      <c r="B766" s="116"/>
    </row>
    <row r="767">
      <c r="B767" s="116"/>
    </row>
    <row r="768">
      <c r="B768" s="116"/>
    </row>
    <row r="769">
      <c r="B769" s="116"/>
    </row>
    <row r="770">
      <c r="B770" s="116"/>
    </row>
    <row r="771">
      <c r="B771" s="116"/>
    </row>
    <row r="772">
      <c r="B772" s="116"/>
    </row>
    <row r="773">
      <c r="B773" s="116"/>
    </row>
    <row r="774">
      <c r="B774" s="116"/>
    </row>
    <row r="775">
      <c r="B775" s="116"/>
    </row>
    <row r="776">
      <c r="B776" s="116"/>
    </row>
    <row r="777">
      <c r="B777" s="116"/>
    </row>
    <row r="778">
      <c r="B778" s="116"/>
    </row>
    <row r="779">
      <c r="B779" s="116"/>
    </row>
    <row r="780">
      <c r="B780" s="116"/>
    </row>
    <row r="781">
      <c r="B781" s="116"/>
    </row>
    <row r="782">
      <c r="B782" s="116"/>
    </row>
    <row r="783">
      <c r="B783" s="116"/>
    </row>
    <row r="784">
      <c r="B784" s="116"/>
    </row>
    <row r="785">
      <c r="B785" s="116"/>
    </row>
    <row r="786">
      <c r="B786" s="116"/>
    </row>
    <row r="787">
      <c r="B787" s="116"/>
    </row>
    <row r="788">
      <c r="B788" s="116"/>
    </row>
    <row r="789">
      <c r="B789" s="116"/>
    </row>
    <row r="790">
      <c r="B790" s="116"/>
    </row>
    <row r="791">
      <c r="B791" s="116"/>
    </row>
    <row r="792">
      <c r="B792" s="116"/>
    </row>
    <row r="793">
      <c r="B793" s="116"/>
    </row>
    <row r="794">
      <c r="B794" s="116"/>
    </row>
    <row r="795">
      <c r="B795" s="116"/>
    </row>
    <row r="796">
      <c r="B796" s="116"/>
    </row>
    <row r="797">
      <c r="B797" s="116"/>
    </row>
    <row r="798">
      <c r="B798" s="116"/>
    </row>
    <row r="799">
      <c r="B799" s="116"/>
    </row>
    <row r="800">
      <c r="B800" s="116"/>
    </row>
    <row r="801">
      <c r="B801" s="116"/>
    </row>
    <row r="802">
      <c r="B802" s="116"/>
    </row>
    <row r="803">
      <c r="B803" s="116"/>
    </row>
    <row r="804">
      <c r="B804" s="116"/>
    </row>
    <row r="805">
      <c r="B805" s="116"/>
    </row>
    <row r="806">
      <c r="B806" s="116"/>
    </row>
    <row r="807">
      <c r="B807" s="116"/>
    </row>
    <row r="808">
      <c r="B808" s="116"/>
    </row>
    <row r="809">
      <c r="B809" s="116"/>
    </row>
    <row r="810">
      <c r="B810" s="116"/>
    </row>
    <row r="811">
      <c r="B811" s="116"/>
    </row>
    <row r="812">
      <c r="B812" s="116"/>
    </row>
    <row r="813">
      <c r="B813" s="116"/>
    </row>
    <row r="814">
      <c r="B814" s="116"/>
    </row>
    <row r="815">
      <c r="B815" s="116"/>
    </row>
    <row r="816">
      <c r="B816" s="116"/>
    </row>
    <row r="817">
      <c r="B817" s="116"/>
    </row>
    <row r="818">
      <c r="B818" s="116"/>
    </row>
    <row r="819">
      <c r="B819" s="116"/>
    </row>
    <row r="820">
      <c r="B820" s="116"/>
    </row>
    <row r="821">
      <c r="B821" s="116"/>
    </row>
    <row r="822">
      <c r="B822" s="116"/>
    </row>
    <row r="823">
      <c r="B823" s="116"/>
    </row>
    <row r="824">
      <c r="B824" s="116"/>
    </row>
    <row r="825">
      <c r="B825" s="116"/>
    </row>
    <row r="826">
      <c r="B826" s="116"/>
    </row>
    <row r="827">
      <c r="B827" s="116"/>
    </row>
    <row r="828">
      <c r="B828" s="116"/>
    </row>
    <row r="829">
      <c r="B829" s="116"/>
    </row>
    <row r="830">
      <c r="B830" s="116"/>
    </row>
    <row r="831">
      <c r="B831" s="116"/>
    </row>
    <row r="832">
      <c r="B832" s="116"/>
    </row>
    <row r="833">
      <c r="B833" s="116"/>
    </row>
    <row r="834">
      <c r="B834" s="116"/>
    </row>
    <row r="835">
      <c r="B835" s="116"/>
    </row>
    <row r="836">
      <c r="B836" s="116"/>
    </row>
    <row r="837">
      <c r="B837" s="116"/>
    </row>
    <row r="838">
      <c r="B838" s="116"/>
    </row>
    <row r="839">
      <c r="B839" s="116"/>
    </row>
    <row r="840">
      <c r="B840" s="116"/>
    </row>
    <row r="841">
      <c r="B841" s="116"/>
    </row>
    <row r="842">
      <c r="B842" s="116"/>
    </row>
    <row r="843">
      <c r="B843" s="116"/>
    </row>
    <row r="844">
      <c r="B844" s="116"/>
    </row>
    <row r="845">
      <c r="B845" s="116"/>
    </row>
    <row r="846">
      <c r="B846" s="116"/>
    </row>
    <row r="847">
      <c r="B847" s="116"/>
    </row>
    <row r="848">
      <c r="B848" s="116"/>
    </row>
    <row r="849">
      <c r="B849" s="116"/>
    </row>
    <row r="850">
      <c r="B850" s="116"/>
    </row>
    <row r="851">
      <c r="B851" s="116"/>
    </row>
    <row r="852">
      <c r="B852" s="116"/>
    </row>
    <row r="853">
      <c r="B853" s="116"/>
    </row>
    <row r="854">
      <c r="B854" s="116"/>
    </row>
    <row r="855">
      <c r="B855" s="116"/>
    </row>
    <row r="856">
      <c r="B856" s="116"/>
    </row>
    <row r="857">
      <c r="B857" s="116"/>
    </row>
    <row r="858">
      <c r="B858" s="116"/>
    </row>
    <row r="859">
      <c r="B859" s="116"/>
    </row>
    <row r="860">
      <c r="B860" s="116"/>
    </row>
    <row r="861">
      <c r="B861" s="116"/>
    </row>
    <row r="862">
      <c r="B862" s="116"/>
    </row>
    <row r="863">
      <c r="B863" s="116"/>
    </row>
    <row r="864">
      <c r="B864" s="116"/>
    </row>
    <row r="865">
      <c r="B865" s="116"/>
    </row>
    <row r="866">
      <c r="B866" s="116"/>
    </row>
    <row r="867">
      <c r="B867" s="116"/>
    </row>
    <row r="868">
      <c r="B868" s="116"/>
    </row>
    <row r="869">
      <c r="B869" s="116"/>
    </row>
    <row r="870">
      <c r="B870" s="116"/>
    </row>
    <row r="871">
      <c r="B871" s="116"/>
    </row>
    <row r="872">
      <c r="B872" s="116"/>
    </row>
    <row r="873">
      <c r="B873" s="116"/>
    </row>
    <row r="874">
      <c r="B874" s="116"/>
    </row>
    <row r="875">
      <c r="B875" s="116"/>
    </row>
    <row r="876">
      <c r="B876" s="116"/>
    </row>
    <row r="877">
      <c r="B877" s="116"/>
    </row>
    <row r="878">
      <c r="B878" s="116"/>
    </row>
    <row r="879">
      <c r="B879" s="116"/>
    </row>
    <row r="880">
      <c r="B880" s="116"/>
    </row>
    <row r="881">
      <c r="B881" s="116"/>
    </row>
    <row r="882">
      <c r="B882" s="116"/>
    </row>
    <row r="883">
      <c r="B883" s="116"/>
    </row>
    <row r="884">
      <c r="B884" s="116"/>
    </row>
    <row r="885">
      <c r="B885" s="116"/>
    </row>
    <row r="886">
      <c r="B886" s="116"/>
    </row>
    <row r="887">
      <c r="B887" s="116"/>
    </row>
    <row r="888">
      <c r="B888" s="116"/>
    </row>
    <row r="889">
      <c r="B889" s="116"/>
    </row>
    <row r="890">
      <c r="B890" s="116"/>
    </row>
    <row r="891">
      <c r="B891" s="116"/>
    </row>
    <row r="892">
      <c r="B892" s="116"/>
    </row>
    <row r="893">
      <c r="B893" s="116"/>
    </row>
    <row r="894">
      <c r="B894" s="116"/>
    </row>
    <row r="895">
      <c r="B895" s="116"/>
    </row>
    <row r="896">
      <c r="B896" s="116"/>
    </row>
    <row r="897">
      <c r="B897" s="116"/>
    </row>
    <row r="898">
      <c r="B898" s="116"/>
    </row>
    <row r="899">
      <c r="B899" s="116"/>
    </row>
    <row r="900">
      <c r="B900" s="116"/>
    </row>
    <row r="901">
      <c r="B901" s="116"/>
    </row>
    <row r="902">
      <c r="B902" s="116"/>
    </row>
    <row r="903">
      <c r="B903" s="116"/>
    </row>
    <row r="904">
      <c r="B904" s="116"/>
    </row>
    <row r="905">
      <c r="B905" s="116"/>
    </row>
    <row r="906">
      <c r="B906" s="116"/>
    </row>
    <row r="907">
      <c r="B907" s="116"/>
    </row>
    <row r="908">
      <c r="B908" s="116"/>
    </row>
    <row r="909">
      <c r="B909" s="116"/>
    </row>
    <row r="910">
      <c r="B910" s="116"/>
    </row>
    <row r="911">
      <c r="B911" s="116"/>
    </row>
    <row r="912">
      <c r="B912" s="116"/>
    </row>
    <row r="913">
      <c r="B913" s="116"/>
    </row>
    <row r="914">
      <c r="B914" s="116"/>
    </row>
    <row r="915">
      <c r="B915" s="116"/>
    </row>
    <row r="916">
      <c r="B916" s="116"/>
    </row>
    <row r="917">
      <c r="B917" s="116"/>
    </row>
    <row r="918">
      <c r="B918" s="116"/>
    </row>
    <row r="919">
      <c r="B919" s="116"/>
    </row>
    <row r="920">
      <c r="B920" s="116"/>
    </row>
    <row r="921">
      <c r="B921" s="116"/>
    </row>
    <row r="922">
      <c r="B922" s="116"/>
    </row>
    <row r="923">
      <c r="B923" s="116"/>
    </row>
    <row r="924">
      <c r="B924" s="116"/>
    </row>
    <row r="925">
      <c r="B925" s="116"/>
    </row>
    <row r="926">
      <c r="B926" s="116"/>
    </row>
    <row r="927">
      <c r="B927" s="116"/>
    </row>
    <row r="928">
      <c r="B928" s="116"/>
    </row>
    <row r="929">
      <c r="B929" s="116"/>
    </row>
    <row r="930">
      <c r="B930" s="116"/>
    </row>
    <row r="931">
      <c r="B931" s="116"/>
    </row>
    <row r="932">
      <c r="B932" s="116"/>
    </row>
    <row r="933">
      <c r="B933" s="116"/>
    </row>
    <row r="934">
      <c r="B934" s="116"/>
    </row>
    <row r="935">
      <c r="B935" s="116"/>
    </row>
    <row r="936">
      <c r="B936" s="116"/>
    </row>
    <row r="937">
      <c r="B937" s="116"/>
    </row>
    <row r="938">
      <c r="B938" s="116"/>
    </row>
    <row r="939">
      <c r="B939" s="116"/>
    </row>
    <row r="940">
      <c r="B940" s="116"/>
    </row>
    <row r="941">
      <c r="B941" s="116"/>
    </row>
    <row r="942">
      <c r="B942" s="116"/>
    </row>
    <row r="943">
      <c r="B943" s="116"/>
    </row>
    <row r="944">
      <c r="B944" s="116"/>
    </row>
    <row r="945">
      <c r="B945" s="116"/>
    </row>
    <row r="946">
      <c r="B946" s="116"/>
    </row>
    <row r="947">
      <c r="B947" s="116"/>
    </row>
    <row r="948">
      <c r="B948" s="116"/>
    </row>
    <row r="949">
      <c r="B949" s="116"/>
    </row>
    <row r="950">
      <c r="B950" s="116"/>
    </row>
    <row r="951">
      <c r="B951" s="116"/>
    </row>
    <row r="952">
      <c r="B952" s="116"/>
    </row>
    <row r="953">
      <c r="B953" s="116"/>
    </row>
    <row r="954">
      <c r="B954" s="116"/>
    </row>
    <row r="955">
      <c r="B955" s="116"/>
    </row>
    <row r="956">
      <c r="B956" s="116"/>
    </row>
    <row r="957">
      <c r="B957" s="116"/>
    </row>
    <row r="958">
      <c r="B958" s="116"/>
    </row>
    <row r="959">
      <c r="B959" s="116"/>
    </row>
    <row r="960">
      <c r="B960" s="116"/>
    </row>
    <row r="961">
      <c r="B961" s="116"/>
    </row>
    <row r="962">
      <c r="B962" s="116"/>
    </row>
    <row r="963">
      <c r="B963" s="116"/>
    </row>
    <row r="964">
      <c r="B964" s="116"/>
    </row>
    <row r="965">
      <c r="B965" s="116"/>
    </row>
    <row r="966">
      <c r="B966" s="116"/>
    </row>
    <row r="967">
      <c r="B967" s="116"/>
    </row>
    <row r="968">
      <c r="B968" s="116"/>
    </row>
    <row r="969">
      <c r="B969" s="116"/>
    </row>
    <row r="970">
      <c r="B970" s="116"/>
    </row>
    <row r="971">
      <c r="B971" s="116"/>
    </row>
    <row r="972">
      <c r="B972" s="116"/>
    </row>
    <row r="973">
      <c r="B973" s="116"/>
    </row>
    <row r="974">
      <c r="B974" s="116"/>
    </row>
    <row r="975">
      <c r="B975" s="116"/>
    </row>
    <row r="976">
      <c r="B976" s="116"/>
    </row>
    <row r="977">
      <c r="B977" s="116"/>
    </row>
    <row r="978">
      <c r="B978" s="116"/>
    </row>
    <row r="979">
      <c r="B979" s="116"/>
    </row>
    <row r="980">
      <c r="B980" s="116"/>
    </row>
    <row r="981">
      <c r="B981" s="116"/>
    </row>
    <row r="982">
      <c r="B982" s="116"/>
    </row>
    <row r="983">
      <c r="B983" s="116"/>
    </row>
    <row r="984">
      <c r="B984" s="116"/>
    </row>
    <row r="985">
      <c r="B985" s="116"/>
    </row>
    <row r="986">
      <c r="B986" s="116"/>
    </row>
    <row r="987">
      <c r="B987" s="116"/>
    </row>
    <row r="988">
      <c r="B988" s="116"/>
    </row>
    <row r="989">
      <c r="B989" s="116"/>
    </row>
    <row r="990">
      <c r="B990" s="116"/>
    </row>
    <row r="991">
      <c r="B991" s="116"/>
    </row>
    <row r="992">
      <c r="B992" s="116"/>
    </row>
    <row r="993">
      <c r="B993" s="116"/>
    </row>
    <row r="994">
      <c r="B994" s="116"/>
      <c r="G994" s="117"/>
    </row>
  </sheetData>
  <drawing r:id="rId1"/>
</worksheet>
</file>