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elliot.huescar/Downloads/"/>
    </mc:Choice>
  </mc:AlternateContent>
  <xr:revisionPtr revIDLastSave="0" documentId="8_{17A073BC-F685-B143-90E1-920F977309CB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Rates" sheetId="1" state="hidden" r:id="rId1"/>
    <sheet name="Calculator" sheetId="2" r:id="rId2"/>
  </sheets>
  <definedNames>
    <definedName name="AllRoles">Rates!$B$2:$B$260</definedName>
    <definedName name="BelgiqueRoles">Rates!$B$129:$B$212</definedName>
    <definedName name="CanadaRoles">Rates!$B$213:$B$260</definedName>
    <definedName name="FranceRoles">Rates!$B$45:$B$128</definedName>
    <definedName name="SuisseRoles">Rates!$B$2:$B$44</definedName>
    <definedName name="TVA_Table">Rates!$F$2:$G$5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F5" i="2" s="1"/>
  <c r="C31" i="2"/>
  <c r="F6" i="2"/>
  <c r="F22" i="2" s="1"/>
  <c r="F7" i="2" l="1"/>
  <c r="F8" i="2" s="1"/>
  <c r="F21" i="2"/>
  <c r="F10" i="2" l="1"/>
  <c r="F23" i="2" s="1"/>
  <c r="F24" i="2"/>
  <c r="F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" authorId="0" shapeId="0" xr:uid="{8453EE24-3ADE-E648-9503-0399BA8F2D66}">
      <text>
        <r>
          <rPr>
            <sz val="10"/>
            <color rgb="FF000000"/>
            <rFont val="Calibri"/>
            <family val="2"/>
          </rPr>
          <t>Choisissez votre pays dans le menu déroulant pour appliquer TVA et usages locaux.</t>
        </r>
      </text>
    </comment>
    <comment ref="E5" authorId="0" shapeId="0" xr:uid="{0E5D003C-925A-C444-AFDF-FD3E76CBB013}">
      <text>
        <r>
          <rPr>
            <sz val="10"/>
            <color rgb="FF000000"/>
            <rFont val="Calibri"/>
            <family val="2"/>
          </rPr>
          <t xml:space="preserve">Votre rémunération : total de vos jours </t>
        </r>
        <r>
          <rPr>
            <sz val="10"/>
            <color rgb="FF000000"/>
            <rFont val="Calibri"/>
            <family val="2"/>
          </rPr>
          <t>×</t>
        </r>
        <r>
          <rPr>
            <sz val="10"/>
            <color rgb="FF000000"/>
            <rFont val="Calibri"/>
            <family val="2"/>
          </rPr>
          <t xml:space="preserve"> tarif journalier.</t>
        </r>
      </text>
    </comment>
    <comment ref="B6" authorId="0" shapeId="0" xr:uid="{4C6A00B3-4E58-DD42-BA79-0D73CFB3F042}">
      <text>
        <r>
          <rPr>
            <sz val="10"/>
            <color rgb="FF000000"/>
            <rFont val="Calibri"/>
            <family val="2"/>
          </rPr>
          <t>Sélectionnez votre fonction dans le menu déroulant (réalisateur, monteur, etc.).</t>
        </r>
      </text>
    </comment>
    <comment ref="E6" authorId="0" shapeId="0" xr:uid="{D96F5447-2836-6240-B9BC-EDBB6BA47490}">
      <text>
        <r>
          <rPr>
            <sz val="10"/>
            <color rgb="FF000000"/>
            <rFont val="Calibri"/>
            <family val="2"/>
          </rPr>
          <t>Dépenses avancées remboursables (transport, hôtel, repas…). Se remplit automatiquement selon ce que vous avez indiqué dans la section “Frais avancés”.</t>
        </r>
      </text>
    </comment>
    <comment ref="B7" authorId="0" shapeId="0" xr:uid="{90655B3A-F74C-6349-926E-F65B43EE3574}">
      <text>
        <r>
          <rPr>
            <sz val="10"/>
            <color rgb="FF000000"/>
            <rFont val="Calibri"/>
            <family val="2"/>
            <scheme val="minor"/>
          </rPr>
          <t>Tarif moyen de votre métier selon le pays (modifiable si besoin).</t>
        </r>
      </text>
    </comment>
    <comment ref="E7" authorId="0" shapeId="0" xr:uid="{68B37815-E4C3-3E43-A3C0-9AC7B5AD43B8}">
      <text>
        <r>
          <rPr>
            <sz val="10"/>
            <color rgb="FF000000"/>
            <rFont val="Calibri"/>
            <family val="2"/>
          </rPr>
          <t>Supplément appliqué aux frais si vous avez choisi une marge dans Les Options avancées. Se calcule automatiquement.</t>
        </r>
      </text>
    </comment>
    <comment ref="E8" authorId="0" shapeId="0" xr:uid="{1F87DE43-A084-F948-9E80-18C43816C27B}">
      <text>
        <r>
          <rPr>
            <sz val="10"/>
            <color rgb="FF000000"/>
            <rFont val="Calibri"/>
            <family val="2"/>
          </rPr>
          <t>Honoraires + frais + marge. Base avant imprévus et TVA.</t>
        </r>
      </text>
    </comment>
    <comment ref="B9" authorId="0" shapeId="0" xr:uid="{1C2487FD-C098-1344-8D32-B43894AD39EC}">
      <text>
        <r>
          <rPr>
            <sz val="10"/>
            <color rgb="FF000000"/>
            <rFont val="Calibri"/>
            <family val="2"/>
            <scheme val="minor"/>
          </rPr>
          <t>Temps de préparation (réunions, repérages, etc.).
Utilisez des décimales : 1,5 = 1 jour et demi.</t>
        </r>
      </text>
    </comment>
    <comment ref="E9" authorId="0" shapeId="0" xr:uid="{0A5EFB22-C010-534D-B171-C6B1B7F57ACA}">
      <text>
        <r>
          <rPr>
            <sz val="10"/>
            <color rgb="FF000000"/>
            <rFont val="Calibri"/>
            <family val="2"/>
            <scheme val="minor"/>
          </rPr>
          <t>Marge de sécurité (5–15 %) pour imprévus (retards, météo, dépenses non prévue,</t>
        </r>
        <r>
          <rPr>
            <sz val="10"/>
            <color rgb="FF000000"/>
            <rFont val="Calibri"/>
            <family val="2"/>
            <scheme val="minor"/>
          </rPr>
          <t xml:space="preserve"> etc.)</t>
        </r>
        <r>
          <rPr>
            <sz val="10"/>
            <color rgb="FF000000"/>
            <rFont val="Calibri"/>
            <family val="2"/>
            <scheme val="minor"/>
          </rPr>
          <t>. Standard = 10 %.</t>
        </r>
      </text>
    </comment>
    <comment ref="B10" authorId="0" shapeId="0" xr:uid="{E8D7CB5C-91DE-5D4E-879D-44F5DB31DC5B}">
      <text>
        <r>
          <rPr>
            <sz val="10"/>
            <color rgb="FF000000"/>
            <rFont val="Calibri"/>
            <family val="2"/>
            <scheme val="minor"/>
          </rPr>
          <t>Nombre de jours de tournage.
Indiquez en jours décimaux (ex. 0,5 = une demi-journée).</t>
        </r>
      </text>
    </comment>
    <comment ref="E10" authorId="0" shapeId="0" xr:uid="{F9D7E7C1-8321-DA40-89CD-CA70374DDE3E}">
      <text>
        <r>
          <rPr>
            <sz val="10"/>
            <color rgb="FF000000"/>
            <rFont val="Calibri"/>
            <family val="2"/>
            <scheme val="minor"/>
          </rPr>
          <t>Calcul appliqué automatiquement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  <r>
          <rPr>
            <sz val="10"/>
            <color rgb="FF000000"/>
            <rFont val="Calibri"/>
            <family val="2"/>
            <scheme val="minor"/>
          </rPr>
          <t xml:space="preserve">selon le taux que vous avez choisi </t>
        </r>
        <r>
          <rPr>
            <sz val="10"/>
            <color rgb="FF000000"/>
            <rFont val="Calibri"/>
            <family val="2"/>
            <scheme val="minor"/>
          </rPr>
          <t>dans Options avancées.</t>
        </r>
      </text>
    </comment>
    <comment ref="B11" authorId="0" shapeId="0" xr:uid="{ACF3B058-0EDB-7040-9096-9DF85D00F338}">
      <text>
        <r>
          <rPr>
            <sz val="10"/>
            <color rgb="FF000000"/>
            <rFont val="Calibri"/>
            <family val="2"/>
            <scheme val="minor"/>
          </rPr>
          <t xml:space="preserve">Temps de postproduction (montage, étalonnage, VFX, etc.).
Utilisez des décimales : 3,5 = 3 jours et demi.
</t>
        </r>
      </text>
    </comment>
    <comment ref="B12" authorId="0" shapeId="0" xr:uid="{C773B8A0-31A9-8449-A269-49A51ABAB359}">
      <text>
        <r>
          <rPr>
            <sz val="10"/>
            <color rgb="FF000000"/>
            <rFont val="Calibri"/>
            <family val="2"/>
            <scheme val="minor"/>
          </rPr>
          <t>Indiquez les jours hors préproduction/production/postproduction</t>
        </r>
        <r>
          <rPr>
            <sz val="10"/>
            <color rgb="FF000000"/>
            <rFont val="Calibri"/>
            <family val="2"/>
            <scheme val="minor"/>
          </rPr>
          <t xml:space="preserve"> (coordination, livraison, etc.)</t>
        </r>
        <r>
          <rPr>
            <sz val="10"/>
            <color rgb="FF000000"/>
            <rFont val="Calibri"/>
            <family val="2"/>
            <scheme val="minor"/>
          </rPr>
          <t xml:space="preserve">
Toujours en jours décimaux (0,5 = ½ journée).</t>
        </r>
      </text>
    </comment>
    <comment ref="B13" authorId="0" shapeId="0" xr:uid="{3ECCD393-D9F3-A246-AE2F-4FC025D0D3E0}">
      <text>
        <r>
          <rPr>
            <sz val="10"/>
            <color rgb="FF000000"/>
            <rFont val="Calibri"/>
            <family val="2"/>
          </rPr>
          <t xml:space="preserve">Nombre d’heures travaillées par jour.
</t>
        </r>
        <r>
          <rPr>
            <sz val="10"/>
            <color rgb="FF000000"/>
            <rFont val="Calibri"/>
            <family val="2"/>
          </rPr>
          <t>Standard = 8 h. Max légal = 12 h.</t>
        </r>
      </text>
    </comment>
    <comment ref="B14" authorId="0" shapeId="0" xr:uid="{A6607902-43A6-094D-A63F-7DB4F9B8F369}">
      <text>
        <r>
          <rPr>
            <sz val="10"/>
            <color rgb="FF000000"/>
            <rFont val="Calibri"/>
            <family val="2"/>
          </rPr>
          <t xml:space="preserve">Indiquez les jours passés à l'étranger.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Astuce : </t>
        </r>
        <r>
          <rPr>
            <sz val="10"/>
            <color rgb="FF000000"/>
            <rFont val="Calibri"/>
            <family val="2"/>
          </rPr>
          <t>ces jours peuvent être majorés selon la destination ou le contrat.</t>
        </r>
      </text>
    </comment>
    <comment ref="B15" authorId="0" shapeId="0" xr:uid="{1B67EECC-2F67-8844-883A-D2C6159F3AAE}">
      <text>
        <r>
          <rPr>
            <sz val="10"/>
            <color rgb="FF000000"/>
            <rFont val="Calibri"/>
            <family val="2"/>
            <scheme val="minor"/>
          </rPr>
          <t>Indiquez la part de journée facturée pour un jour de travail en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  <r>
          <rPr>
            <sz val="10"/>
            <color rgb="FF000000"/>
            <rFont val="Calibri"/>
            <family val="2"/>
            <scheme val="minor"/>
          </rPr>
          <t>voyage.
0,5 = demi-journée / 0,7 = journée quasi complète.</t>
        </r>
      </text>
    </comment>
    <comment ref="B17" authorId="0" shapeId="0" xr:uid="{4C6BDA02-254D-8547-98DB-1CD24BD76EEC}">
      <text>
        <r>
          <rPr>
            <sz val="10"/>
            <color rgb="FF000000"/>
            <rFont val="Calibri"/>
            <family val="2"/>
            <scheme val="minor"/>
          </rPr>
          <t>Indiquez le montant payé pour le matériel (caméras, optiques, accessoires).
Entrez le prix total TTC.</t>
        </r>
      </text>
    </comment>
    <comment ref="B18" authorId="0" shapeId="0" xr:uid="{8FC92C8F-F3E6-A94C-A301-A3466713B0ED}">
      <text>
        <r>
          <rPr>
            <sz val="10"/>
            <color rgb="FF000000"/>
            <rFont val="Calibri"/>
            <family val="2"/>
            <scheme val="minor"/>
          </rPr>
          <t>Indiquez le coût de vos logiciels (Adobe CC, Dropbox, Frame.io…).
Entrez le prix de l’abonnement mensuel ou annuel au prorata du projet.</t>
        </r>
      </text>
    </comment>
    <comment ref="B19" authorId="0" shapeId="0" xr:uid="{7E026689-462A-D244-80FA-F6D94D85D5C5}">
      <text>
        <r>
          <rPr>
            <sz val="10"/>
            <color rgb="FF000000"/>
            <rFont val="Calibri"/>
            <family val="2"/>
            <scheme val="minor"/>
          </rPr>
          <t>Indiquez vos assurances (RC pro, assurance matériel) et frais bancaires (ex. PayPal).
Entrez le montant exact payé.</t>
        </r>
      </text>
    </comment>
    <comment ref="B20" authorId="0" shapeId="0" xr:uid="{0B472AFD-6DB0-8B43-ACC6-4659D8BBE979}">
      <text>
        <r>
          <rPr>
            <sz val="10"/>
            <color rgb="FF000000"/>
            <rFont val="Calibri"/>
            <family val="2"/>
            <scheme val="minor"/>
          </rPr>
          <t xml:space="preserve">Indiquez vos frais d’essence.
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b/>
            <sz val="10"/>
            <color rgb="FF000000"/>
            <rFont val="Calibri"/>
            <family val="2"/>
            <scheme val="minor"/>
          </rPr>
          <t xml:space="preserve">Astuce : </t>
        </r>
        <r>
          <rPr>
            <sz val="10"/>
            <color rgb="FF000000"/>
            <rFont val="Calibri"/>
            <family val="2"/>
            <scheme val="minor"/>
          </rPr>
          <t>calculez au km selon le barème officiel, ou entrez le prix payé à la pompe.</t>
        </r>
      </text>
    </comment>
    <comment ref="B21" authorId="0" shapeId="0" xr:uid="{E41A68A6-9C58-1C4D-A1D3-ABCEC90070FD}">
      <text>
        <r>
          <rPr>
            <sz val="10"/>
            <color rgb="FF000000"/>
            <rFont val="Calibri"/>
            <family val="2"/>
            <scheme val="minor"/>
          </rPr>
          <t>Indiquez vos billets de train, d’avion ou location de voiture.
Entrez le montant réel payé.</t>
        </r>
      </text>
    </comment>
    <comment ref="B22" authorId="0" shapeId="0" xr:uid="{27E739FB-CE55-A143-A696-5471EEDAFBC0}">
      <text>
        <r>
          <rPr>
            <sz val="10"/>
            <color rgb="FF000000"/>
            <rFont val="Calibri"/>
            <family val="2"/>
            <scheme val="minor"/>
          </rPr>
          <t>Indiquez vos nuits d’hôtel, Airbnb, ou hébergement équivalent.
Entrez le coût total TTC.</t>
        </r>
      </text>
    </comment>
    <comment ref="B23" authorId="0" shapeId="0" xr:uid="{B51DD986-AD6F-9E4F-B913-D38B98A7372C}">
      <text>
        <r>
          <rPr>
            <sz val="10"/>
            <color rgb="FF000000"/>
            <rFont val="Calibri"/>
            <family val="2"/>
            <scheme val="minor"/>
          </rPr>
          <t xml:space="preserve">Indiquez vos autres dépenses (repas, décors, accessoires…).
</t>
        </r>
        <r>
          <rPr>
            <b/>
            <sz val="10"/>
            <color rgb="FF000000"/>
            <rFont val="Calibri"/>
            <family val="2"/>
            <scheme val="minor"/>
          </rPr>
          <t xml:space="preserve">Astuce : </t>
        </r>
        <r>
          <rPr>
            <sz val="10"/>
            <color rgb="FF000000"/>
            <rFont val="Calibri"/>
            <family val="2"/>
            <scheme val="minor"/>
          </rPr>
          <t>gardez les tickets → vous facturez au réel.</t>
        </r>
      </text>
    </comment>
    <comment ref="B25" authorId="0" shapeId="0" xr:uid="{43041B32-D93B-2048-B0B1-67D3FBE2F0DD}">
      <text>
        <r>
          <rPr>
            <sz val="10"/>
            <color rgb="FF000000"/>
            <rFont val="Calibri"/>
            <family val="2"/>
            <scheme val="minor"/>
          </rPr>
          <t xml:space="preserve">Sert à facturer un petit supplément sur vos frais avancés (hôtel, transport, repas) pour couvrir :
</t>
        </r>
        <r>
          <rPr>
            <sz val="10"/>
            <color rgb="FF000000"/>
            <rFont val="Calibri"/>
            <family val="2"/>
            <scheme val="minor"/>
          </rPr>
          <t xml:space="preserve">- Le temps de gestion (réserver, organiser, collecter les factures).
</t>
        </r>
        <r>
          <rPr>
            <sz val="10"/>
            <color rgb="FF000000"/>
            <rFont val="Calibri"/>
            <family val="2"/>
            <scheme val="minor"/>
          </rPr>
          <t xml:space="preserve">- L’avance de trésorerie (vous payez avant d’être remboursé).
</t>
        </r>
        <r>
          <rPr>
            <sz val="10"/>
            <color rgb="FF000000"/>
            <rFont val="Calibri"/>
            <family val="2"/>
            <scheme val="minor"/>
          </rPr>
          <t xml:space="preserve">Choisissez un </t>
        </r>
        <r>
          <rPr>
            <sz val="10"/>
            <color rgb="FF000000"/>
            <rFont val="Calibri"/>
            <family val="2"/>
            <scheme val="minor"/>
          </rPr>
          <t xml:space="preserve">pourcentage dans le menu déroulant (souvent 5–15 %).
</t>
        </r>
        <r>
          <rPr>
            <b/>
            <sz val="10"/>
            <color rgb="FF000000"/>
            <rFont val="Calibri"/>
            <family val="2"/>
            <scheme val="minor"/>
          </rPr>
          <t>Astuce</t>
        </r>
        <r>
          <rPr>
            <b/>
            <sz val="10"/>
            <color rgb="FF000000"/>
            <rFont val="Calibri"/>
            <family val="2"/>
            <scheme val="minor"/>
          </rPr>
          <t xml:space="preserve"> : </t>
        </r>
        <r>
          <rPr>
            <sz val="10"/>
            <color rgb="FF000000"/>
            <rFont val="Calibri"/>
            <family val="2"/>
            <scheme val="minor"/>
          </rPr>
          <t>utile s</t>
        </r>
        <r>
          <rPr>
            <sz val="10"/>
            <color rgb="FF000000"/>
            <rFont val="Calibri"/>
            <family val="2"/>
            <scheme val="minor"/>
          </rPr>
          <t>i vous avancez beaucoup de frais. Si vos frais sont minimes, laissez à 0 %.</t>
        </r>
      </text>
    </comment>
    <comment ref="B26" authorId="0" shapeId="0" xr:uid="{A0ECFDA8-376A-9947-B8E9-5045F952DE63}">
      <text>
        <r>
          <rPr>
            <sz val="10"/>
            <color rgb="FF000000"/>
            <rFont val="Calibri"/>
            <family val="2"/>
            <scheme val="minor"/>
          </rPr>
          <t>Indiquez le nombre de jours travaillés les dimanches ou jours fériés.
Unité = jours.
Ex.:</t>
        </r>
        <r>
          <rPr>
            <sz val="10"/>
            <color rgb="FF000000"/>
            <rFont val="Calibri"/>
            <family val="2"/>
            <scheme val="minor"/>
          </rPr>
          <t xml:space="preserve"> 1,5 = 1 jour 1/2.</t>
        </r>
      </text>
    </comment>
    <comment ref="B27" authorId="0" shapeId="0" xr:uid="{E0201FBD-FD5A-3C4D-A104-2C314C868EE3}">
      <text>
        <r>
          <rPr>
            <sz val="10"/>
            <color rgb="FF000000"/>
            <rFont val="Calibri"/>
            <family val="2"/>
            <scheme val="minor"/>
          </rPr>
          <t>Choisissez</t>
        </r>
        <r>
          <rPr>
            <sz val="10"/>
            <color rgb="FF000000"/>
            <rFont val="Calibri"/>
            <family val="2"/>
            <scheme val="minor"/>
          </rPr>
          <t xml:space="preserve"> dans le menu déroulant</t>
        </r>
        <r>
          <rPr>
            <sz val="10"/>
            <color rgb="FF000000"/>
            <rFont val="Calibri"/>
            <family val="2"/>
            <scheme val="minor"/>
          </rPr>
          <t xml:space="preserve"> le pourcentage appliqué à ces jours majorés (ex. 50 % = jour férié, 100 % = dimanche).</t>
        </r>
      </text>
    </comment>
    <comment ref="B28" authorId="0" shapeId="0" xr:uid="{9B3B211D-5949-CA41-924C-2684C40D3D10}">
      <text>
        <r>
          <rPr>
            <sz val="10"/>
            <color rgb="FF000000"/>
            <rFont val="Calibri"/>
            <family val="2"/>
            <scheme val="minor"/>
          </rPr>
          <t>Indiquez les heures au-delà de votre base</t>
        </r>
        <r>
          <rPr>
            <sz val="10"/>
            <color rgb="FF000000"/>
            <rFont val="Calibri"/>
            <family val="2"/>
            <scheme val="minor"/>
          </rPr>
          <t xml:space="preserve"> horaire</t>
        </r>
        <r>
          <rPr>
            <sz val="10"/>
            <color rgb="FF000000"/>
            <rFont val="Calibri"/>
            <family val="2"/>
            <scheme val="minor"/>
          </rPr>
          <t xml:space="preserve"> (souvent 8-12 h/jour).
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b/>
            <sz val="10"/>
            <color rgb="FF000000"/>
            <rFont val="Calibri"/>
            <family val="2"/>
            <scheme val="minor"/>
          </rPr>
          <t xml:space="preserve">Astuce : </t>
        </r>
        <r>
          <rPr>
            <sz val="10"/>
            <color rgb="FF000000"/>
            <rFont val="Calibri"/>
            <family val="2"/>
            <scheme val="minor"/>
          </rPr>
          <t xml:space="preserve">notez </t>
        </r>
        <r>
          <rPr>
            <sz val="10"/>
            <color rgb="FF000000"/>
            <rFont val="Calibri"/>
            <family val="2"/>
            <scheme val="minor"/>
          </rPr>
          <t>bien vos dépassements pour les facturer.</t>
        </r>
      </text>
    </comment>
    <comment ref="B29" authorId="0" shapeId="0" xr:uid="{78255132-FA57-E544-91F8-B3A6C0E85018}">
      <text>
        <r>
          <rPr>
            <sz val="10"/>
            <color rgb="FF000000"/>
            <rFont val="Calibri"/>
            <family val="2"/>
            <scheme val="minor"/>
          </rPr>
          <t>Pourcentage appliqué aux heures supplémentaires</t>
        </r>
        <r>
          <rPr>
            <sz val="10"/>
            <color rgb="FF000000"/>
            <rFont val="Calibri"/>
            <family val="2"/>
            <scheme val="minor"/>
          </rPr>
          <t xml:space="preserve"> (selon votre contrat).
</t>
        </r>
        <r>
          <rPr>
            <sz val="10"/>
            <color rgb="FF000000"/>
            <rFont val="Calibri"/>
            <family val="2"/>
            <scheme val="minor"/>
          </rPr>
          <t>Sélectionnez la valeur dans le menu déroulant (ex. +25 %, +50 %, +100 %).</t>
        </r>
      </text>
    </comment>
    <comment ref="B30" authorId="0" shapeId="0" xr:uid="{8F261787-8EA7-5348-B4C9-73EF0AD906CD}">
      <text>
        <r>
          <rPr>
            <sz val="10"/>
            <color rgb="FF000000"/>
            <rFont val="Calibri"/>
            <family val="2"/>
            <scheme val="minor"/>
          </rPr>
          <t xml:space="preserve">Ajuste votre tarif selon votre niveau d’expérience.
</t>
        </r>
        <r>
          <rPr>
            <sz val="10"/>
            <color rgb="FF000000"/>
            <rFont val="Tahoma"/>
            <family val="2"/>
          </rPr>
          <t>Choisissez dans le menu déroulant.</t>
        </r>
      </text>
    </comment>
    <comment ref="B31" authorId="0" shapeId="0" xr:uid="{E403D68A-8825-034C-A6AE-2CA1798A3898}">
      <text>
        <r>
          <rPr>
            <sz val="10"/>
            <color rgb="FF000000"/>
            <rFont val="Calibri"/>
            <family val="2"/>
          </rPr>
          <t xml:space="preserve">La taxe est appliquée automatiquement selon votre pays.
</t>
        </r>
        <r>
          <rPr>
            <sz val="10"/>
            <color rgb="FF000000"/>
            <rFont val="Calibri"/>
            <family val="2"/>
          </rPr>
          <t>Si vous n’êtes pas assujetti à la TVA ou si vous voulez la modifier, indiquez simplement 0.</t>
        </r>
      </text>
    </comment>
  </commentList>
</comments>
</file>

<file path=xl/sharedStrings.xml><?xml version="1.0" encoding="utf-8"?>
<sst xmlns="http://schemas.openxmlformats.org/spreadsheetml/2006/main" count="572" uniqueCount="280">
  <si>
    <t>Pays</t>
  </si>
  <si>
    <t>Metier</t>
  </si>
  <si>
    <t>Taux</t>
  </si>
  <si>
    <t>Pays_TVA</t>
  </si>
  <si>
    <t>TVA</t>
  </si>
  <si>
    <t>Suisse</t>
  </si>
  <si>
    <t>France</t>
  </si>
  <si>
    <t>Belgique</t>
  </si>
  <si>
    <t>Canada</t>
  </si>
  <si>
    <t>Accessoiriste</t>
  </si>
  <si>
    <t>Accessoiriste de plateau</t>
  </si>
  <si>
    <t>Assistant création de costumes</t>
  </si>
  <si>
    <t>Assistant décor</t>
  </si>
  <si>
    <t>Assistant habillage</t>
  </si>
  <si>
    <t>Assistant montage</t>
  </si>
  <si>
    <t>Bestboy</t>
  </si>
  <si>
    <t>Chef décorateur</t>
  </si>
  <si>
    <t>Chef monteur</t>
  </si>
  <si>
    <t>Coiffeur</t>
  </si>
  <si>
    <t>Construction de décors</t>
  </si>
  <si>
    <t>Créateur de costumes</t>
  </si>
  <si>
    <t>Data Wrangler</t>
  </si>
  <si>
    <t>Digital Image Technician DIT</t>
  </si>
  <si>
    <t>Habilleur</t>
  </si>
  <si>
    <t>Machiniste</t>
  </si>
  <si>
    <t>Monteur</t>
  </si>
  <si>
    <t>Monteur du son</t>
  </si>
  <si>
    <t>Perchman/Boom</t>
  </si>
  <si>
    <t>Ripeur</t>
  </si>
  <si>
    <t>Réalisateur</t>
  </si>
  <si>
    <t>Scripte</t>
  </si>
  <si>
    <t>Video assist operator VAO</t>
  </si>
  <si>
    <t>Acteur de complément cinéma</t>
  </si>
  <si>
    <t>Acteur de complément télévision</t>
  </si>
  <si>
    <t>Acteur de complément vidéo</t>
  </si>
  <si>
    <t>Acteur doublure lumière cinéma</t>
  </si>
  <si>
    <t>Acteur doublure lumière télévision</t>
  </si>
  <si>
    <t>Acteur doublure lumière vidéo</t>
  </si>
  <si>
    <t>Acteur petit rôle cinéma</t>
  </si>
  <si>
    <t>Acteur petit rôle télévision</t>
  </si>
  <si>
    <t>Acteur petit rôle vidéo</t>
  </si>
  <si>
    <t>Acteur silhouette cinéma</t>
  </si>
  <si>
    <t>Acteur silhouette télévision</t>
  </si>
  <si>
    <t>Acteur silhouette vidéo</t>
  </si>
  <si>
    <t>Assistant décorateur cinéma</t>
  </si>
  <si>
    <t>Assistant réalisateur cinéma</t>
  </si>
  <si>
    <t>Assistant scripte cinéma</t>
  </si>
  <si>
    <t>Assistant son cinéma</t>
  </si>
  <si>
    <t>Assistant-monteur cinéma</t>
  </si>
  <si>
    <t>Assistant-opérateur cinéma</t>
  </si>
  <si>
    <t>Assistant-opérateur télévision</t>
  </si>
  <si>
    <t>Assistant-opérateur vidéo</t>
  </si>
  <si>
    <t>Assistant-réalisateur télévision</t>
  </si>
  <si>
    <t>Assistant-réalisateur vidéo</t>
  </si>
  <si>
    <t>Cadreur cinéma</t>
  </si>
  <si>
    <t>Cadreur télévision</t>
  </si>
  <si>
    <t>Cadreur vidéo</t>
  </si>
  <si>
    <t>Chef costumier cinéma</t>
  </si>
  <si>
    <t>Chef décorateur cinéma</t>
  </si>
  <si>
    <t>Chef machiniste cinéma</t>
  </si>
  <si>
    <t>Chef maquilleur cinéma</t>
  </si>
  <si>
    <t>Chef maquilleur télévision</t>
  </si>
  <si>
    <t>Chef maquilleur vidéo</t>
  </si>
  <si>
    <t>Chef opérateur cinéma</t>
  </si>
  <si>
    <t>Chef opérateur télévision</t>
  </si>
  <si>
    <t>Chef opérateur vidéo</t>
  </si>
  <si>
    <t>Chef peintre cinéma</t>
  </si>
  <si>
    <t>Chef scripte cinéma</t>
  </si>
  <si>
    <t>Chef tailleur cinéma</t>
  </si>
  <si>
    <t>Chef électricien cinéma</t>
  </si>
  <si>
    <t>Coiffeur cinéma</t>
  </si>
  <si>
    <t>Coiffeur télévision</t>
  </si>
  <si>
    <t>Coiffeur vidéo</t>
  </si>
  <si>
    <t>Compositeur de musique originale</t>
  </si>
  <si>
    <t>Costumier cinéma</t>
  </si>
  <si>
    <t>Costumier télévision</t>
  </si>
  <si>
    <t>Costumier vidéo</t>
  </si>
  <si>
    <t>Directeur de casting cinéma</t>
  </si>
  <si>
    <t>Directeur de casting télévision</t>
  </si>
  <si>
    <t>Directeur de casting vidéo</t>
  </si>
  <si>
    <t>Directeur de la photographie cinéma</t>
  </si>
  <si>
    <t>Directeur de la photographie télévision</t>
  </si>
  <si>
    <t>Directeur de la photographie vidéo</t>
  </si>
  <si>
    <t>Directeur de production cinéma</t>
  </si>
  <si>
    <t>Directeur de production télévision</t>
  </si>
  <si>
    <t>Directeur de production vidéo</t>
  </si>
  <si>
    <t>Habilleur cinéma</t>
  </si>
  <si>
    <t>Habilleur télévision</t>
  </si>
  <si>
    <t>Habilleur vidéo</t>
  </si>
  <si>
    <t>Ingénieur du son cinéma</t>
  </si>
  <si>
    <t>Ingénieur du son télévision</t>
  </si>
  <si>
    <t>Ingénieur du son vidéo</t>
  </si>
  <si>
    <t>Machiniste cinéma</t>
  </si>
  <si>
    <t>Machiniste télévision</t>
  </si>
  <si>
    <t>Machiniste vidéo</t>
  </si>
  <si>
    <t>Maquilleur cinéma</t>
  </si>
  <si>
    <t>Maquilleur télévision</t>
  </si>
  <si>
    <t>Maquilleur vidéo</t>
  </si>
  <si>
    <t>Mixeur cinéma</t>
  </si>
  <si>
    <t>Mixeur télévision</t>
  </si>
  <si>
    <t>Mixeur vidéo</t>
  </si>
  <si>
    <t>Monteur cinéma</t>
  </si>
  <si>
    <t>Monteur télévision</t>
  </si>
  <si>
    <t>Monteur vidéo</t>
  </si>
  <si>
    <t>Photographe de plateau cinéma</t>
  </si>
  <si>
    <t>Réalisateur cinéma</t>
  </si>
  <si>
    <t>Réalisateur télévision</t>
  </si>
  <si>
    <t>Réalisateur vidéo</t>
  </si>
  <si>
    <t>Régisseur cinéma</t>
  </si>
  <si>
    <t>Régisseur télévision</t>
  </si>
  <si>
    <t>Régisseur vidéo</t>
  </si>
  <si>
    <t>Scripte cinéma</t>
  </si>
  <si>
    <t>Scripte télévision</t>
  </si>
  <si>
    <t>Scripte vidéo</t>
  </si>
  <si>
    <t>Technicien retour image cinéma</t>
  </si>
  <si>
    <t>Technicien réalisateur 2ème équipe cinéma</t>
  </si>
  <si>
    <t>1er assistant caméra</t>
  </si>
  <si>
    <t>1er assistant déco</t>
  </si>
  <si>
    <t>1er assistant réalisateur</t>
  </si>
  <si>
    <t>2ème assistant caméra</t>
  </si>
  <si>
    <t>2ème assistant déco</t>
  </si>
  <si>
    <t>2ème assistant réalisateur</t>
  </si>
  <si>
    <t>2ème assistant son</t>
  </si>
  <si>
    <t>3ème assistant caméra</t>
  </si>
  <si>
    <t>3ème assistant réalisateur</t>
  </si>
  <si>
    <t>Administrateur adjoint</t>
  </si>
  <si>
    <t>Administrateur de production</t>
  </si>
  <si>
    <t>Assistant accessoiriste</t>
  </si>
  <si>
    <t>Assistant de production</t>
  </si>
  <si>
    <t>Bruiteur</t>
  </si>
  <si>
    <t>Cadreur</t>
  </si>
  <si>
    <t>Casting director</t>
  </si>
  <si>
    <t>Chauffeur</t>
  </si>
  <si>
    <t>Chef coiffeur</t>
  </si>
  <si>
    <t>Chef constructeur</t>
  </si>
  <si>
    <t>Chef costumier</t>
  </si>
  <si>
    <t>Chef de le</t>
  </si>
  <si>
    <t>Chef déco</t>
  </si>
  <si>
    <t>Chef déco (2)</t>
  </si>
  <si>
    <t>Chef machino / chef électro</t>
  </si>
  <si>
    <t>Chef maquilleur</t>
  </si>
  <si>
    <t>Chef monteur son</t>
  </si>
  <si>
    <t>Chef peintre</t>
  </si>
  <si>
    <t>Constructeur</t>
  </si>
  <si>
    <t>Coordinateur de production</t>
  </si>
  <si>
    <t>Costumier</t>
  </si>
  <si>
    <t>Dessinateur</t>
  </si>
  <si>
    <t>Directeur de postproduction</t>
  </si>
  <si>
    <t>Directeur de production</t>
  </si>
  <si>
    <t>Directeur photo</t>
  </si>
  <si>
    <t>Directeur photo (2)</t>
  </si>
  <si>
    <t>Décorateur</t>
  </si>
  <si>
    <t>Ensemblier</t>
  </si>
  <si>
    <t>Etalonneur</t>
  </si>
  <si>
    <t>Gardiens - 12 heures</t>
  </si>
  <si>
    <t>Habilleuse (plateau)</t>
  </si>
  <si>
    <t>Ingénieur du son</t>
  </si>
  <si>
    <t>Ingénieur du son auditorium</t>
  </si>
  <si>
    <t>Ingénieur vision</t>
  </si>
  <si>
    <t>Machino / Electro</t>
  </si>
  <si>
    <t>Maquilleur</t>
  </si>
  <si>
    <t>Mixeur</t>
  </si>
  <si>
    <t>Monteur des directs</t>
  </si>
  <si>
    <t>Monteur image</t>
  </si>
  <si>
    <t>Monteur image adjoint</t>
  </si>
  <si>
    <t>Monteur musique</t>
  </si>
  <si>
    <t>Opérateur making-of</t>
  </si>
  <si>
    <t>Peintre</t>
  </si>
  <si>
    <t>Perchman</t>
  </si>
  <si>
    <t>Photographe</t>
  </si>
  <si>
    <t>Producteur exécutif</t>
  </si>
  <si>
    <t>Repéreur</t>
  </si>
  <si>
    <t>Ripper</t>
  </si>
  <si>
    <t>Régisseur</t>
  </si>
  <si>
    <t>Régisseur adjoint</t>
  </si>
  <si>
    <t>Régisseur général</t>
  </si>
  <si>
    <t>Régisseur plateau</t>
  </si>
  <si>
    <t>Salle de montage directs</t>
  </si>
  <si>
    <t>Salle de montage image</t>
  </si>
  <si>
    <t>Salle de montage son</t>
  </si>
  <si>
    <t>Secrétaire de production</t>
  </si>
  <si>
    <t>Stagiaire accessoires</t>
  </si>
  <si>
    <t>Stagiaire coiffure</t>
  </si>
  <si>
    <t>Stagiaire de production</t>
  </si>
  <si>
    <t>Stagiaire habillement</t>
  </si>
  <si>
    <t>Stagiaire image</t>
  </si>
  <si>
    <t>Stagiaire machino / électro</t>
  </si>
  <si>
    <t>Stagiaire machino / électro (2)</t>
  </si>
  <si>
    <t>Stagiaire maquillage</t>
  </si>
  <si>
    <t>Stagiaire montage image</t>
  </si>
  <si>
    <t>Stagiaire réalisation</t>
  </si>
  <si>
    <t>Stagiaire régie</t>
  </si>
  <si>
    <t>Stagiaire son</t>
  </si>
  <si>
    <t>Steadicamer</t>
  </si>
  <si>
    <t>Superviseur tax shelter</t>
  </si>
  <si>
    <t>Technicien vidéo</t>
  </si>
  <si>
    <t>Accessoiriste plateau</t>
  </si>
  <si>
    <t>Assistant VFX</t>
  </si>
  <si>
    <t>Assistant caméra 1</t>
  </si>
  <si>
    <t>Assistant caméra 2</t>
  </si>
  <si>
    <t>Assistant caméra stagiaire</t>
  </si>
  <si>
    <t>Assistant coloriste</t>
  </si>
  <si>
    <t>Assistant directeur artistique</t>
  </si>
  <si>
    <t>Assistant directeur de production</t>
  </si>
  <si>
    <t>Assistant décorateur</t>
  </si>
  <si>
    <t>Assistant menuisier décor</t>
  </si>
  <si>
    <t>Assistant mixeur</t>
  </si>
  <si>
    <t>Assistant monteur</t>
  </si>
  <si>
    <t>Assistant réalisateur</t>
  </si>
  <si>
    <t>Assistant son</t>
  </si>
  <si>
    <t>Cadreur / opérateur caméra</t>
  </si>
  <si>
    <t>Chef machiniste</t>
  </si>
  <si>
    <t>Chef électricien</t>
  </si>
  <si>
    <t>Coloriste</t>
  </si>
  <si>
    <t>Directeur artistique</t>
  </si>
  <si>
    <t>Directeur de la photographie</t>
  </si>
  <si>
    <t>Directeur de post-production</t>
  </si>
  <si>
    <t>Directeur du son</t>
  </si>
  <si>
    <t>Effets spéciaux plateau</t>
  </si>
  <si>
    <t>Infographiste VFX</t>
  </si>
  <si>
    <t>Machiniste stagiaire</t>
  </si>
  <si>
    <t>Menuisier décor</t>
  </si>
  <si>
    <t>Mixeur son</t>
  </si>
  <si>
    <t>Monteur son</t>
  </si>
  <si>
    <t>Producteur délégué</t>
  </si>
  <si>
    <t>Stagiaire VFX</t>
  </si>
  <si>
    <t>Électricien</t>
  </si>
  <si>
    <t>Électricien stagiaire</t>
  </si>
  <si>
    <t>Vos honoraires</t>
  </si>
  <si>
    <t>Métier</t>
  </si>
  <si>
    <t>Vos frais</t>
  </si>
  <si>
    <t>Taux horaire (auto)</t>
  </si>
  <si>
    <t>Marge de gestion sur frais</t>
  </si>
  <si>
    <t>Sous-total</t>
  </si>
  <si>
    <t>Durée Préproduction (jours)</t>
  </si>
  <si>
    <t>Imprévus (%)</t>
  </si>
  <si>
    <t>Montant total</t>
  </si>
  <si>
    <t>Durée Autres (jours)</t>
  </si>
  <si>
    <t>Heures par Jour</t>
  </si>
  <si>
    <t>Nombre de Jours Voyage</t>
  </si>
  <si>
    <t>Facteur Jour Voyage (0.5-0.7)</t>
  </si>
  <si>
    <t>Matériel (achat/location)</t>
  </si>
  <si>
    <t>Logiciels / Abonnements</t>
  </si>
  <si>
    <t>Assurances / Frais bancaires</t>
  </si>
  <si>
    <t>Déplacements - Essence</t>
  </si>
  <si>
    <t>Catégorie</t>
  </si>
  <si>
    <t>Montant</t>
  </si>
  <si>
    <t>Déplacements - Transport</t>
  </si>
  <si>
    <t>Honoraires</t>
  </si>
  <si>
    <t>Déplacements - Hébergement</t>
  </si>
  <si>
    <t>Frais</t>
  </si>
  <si>
    <t>Frais Annexes</t>
  </si>
  <si>
    <t>Imprévus</t>
  </si>
  <si>
    <t>Marge de gestion sur frais (%)</t>
  </si>
  <si>
    <t>Nombre de jours majorés</t>
  </si>
  <si>
    <t>Majoration jours (%)</t>
  </si>
  <si>
    <t>Nombre d'heures sup</t>
  </si>
  <si>
    <t>Majoration heures sup (%)</t>
  </si>
  <si>
    <t>Séniorité</t>
  </si>
  <si>
    <t>TVA (%)</t>
  </si>
  <si>
    <t>Budget final</t>
  </si>
  <si>
    <t>Informations générales</t>
  </si>
  <si>
    <t>Temps de travail</t>
  </si>
  <si>
    <t>Frais avancés (remboursables)</t>
  </si>
  <si>
    <t>Options avancées</t>
  </si>
  <si>
    <t>www.industrie.school</t>
  </si>
  <si>
    <t>1er assistant de réalisation</t>
  </si>
  <si>
    <t>2ème assistant de réalisation</t>
  </si>
  <si>
    <t>Assistant à la régie de plateau</t>
  </si>
  <si>
    <t>Chef opérateur du son (grands projets)</t>
  </si>
  <si>
    <t>Chef opérateur du son (petits projets)</t>
  </si>
  <si>
    <t>Directeur de la photographie (grands projets)</t>
  </si>
  <si>
    <t>Directeur de la photographie (petits projets)</t>
  </si>
  <si>
    <t>Directeur de production (grands projets)</t>
  </si>
  <si>
    <t>Directeur de production (petits projets)</t>
  </si>
  <si>
    <t>Electricien</t>
  </si>
  <si>
    <t>Durée Postproduction (jours)</t>
  </si>
  <si>
    <t>Durée Production (jours)</t>
  </si>
  <si>
    <t>Standard</t>
  </si>
  <si>
    <t>LE CALCULATEUR DE TARIFS™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</si>
</sst>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2"/>
      <color theme="0"/>
      <name val="Calibri (Corps)"/>
    </font>
    <font>
      <sz val="11"/>
      <color theme="0"/>
      <name val="Calibri (Corps)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2" fontId="0" fillId="3" borderId="6" xfId="0" applyNumberForma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2" fontId="0" fillId="4" borderId="4" xfId="0" applyNumberForma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5" fillId="5" borderId="5" xfId="0" applyFont="1" applyFill="1" applyBorder="1" applyAlignment="1">
      <alignment horizontal="left"/>
    </xf>
    <xf numFmtId="2" fontId="5" fillId="5" borderId="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6" borderId="1" xfId="0" applyFont="1" applyFill="1" applyBorder="1" applyAlignment="1">
      <alignment horizontal="left"/>
    </xf>
    <xf numFmtId="0" fontId="12" fillId="6" borderId="2" xfId="0" applyFont="1" applyFill="1" applyBorder="1"/>
    <xf numFmtId="0" fontId="11" fillId="6" borderId="3" xfId="0" applyFont="1" applyFill="1" applyBorder="1" applyAlignment="1">
      <alignment horizontal="left"/>
    </xf>
    <xf numFmtId="0" fontId="12" fillId="6" borderId="4" xfId="0" applyFont="1" applyFill="1" applyBorder="1"/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C00000"/>
      <color rgb="FF0011BF"/>
      <color rgb="FF00BF36"/>
      <color rgb="FFBF0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Répartition des coûts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A52-8F4B-B167-227E3B2ED0FA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A52-8F4B-B167-227E3B2ED0FA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A52-8F4B-B167-227E3B2ED0FA}"/>
              </c:ext>
            </c:extLst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A52-8F4B-B167-227E3B2ED0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Calculator!$E$21:$E$24</c:f>
              <c:strCache>
                <c:ptCount val="4"/>
                <c:pt idx="0">
                  <c:v>Honoraires</c:v>
                </c:pt>
                <c:pt idx="1">
                  <c:v>Frais</c:v>
                </c:pt>
                <c:pt idx="2">
                  <c:v>TVA</c:v>
                </c:pt>
                <c:pt idx="3">
                  <c:v>Imprévus</c:v>
                </c:pt>
              </c:strCache>
            </c:strRef>
          </c:cat>
          <c:val>
            <c:numRef>
              <c:f>Calculator!$F$21:$F$24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52-8F4B-B167-227E3B2ED0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</xdr:row>
      <xdr:rowOff>0</xdr:rowOff>
    </xdr:from>
    <xdr:ext cx="3657600" cy="292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5</xdr:col>
      <xdr:colOff>485517</xdr:colOff>
      <xdr:row>27</xdr:row>
      <xdr:rowOff>60906</xdr:rowOff>
    </xdr:from>
    <xdr:to>
      <xdr:col>5</xdr:col>
      <xdr:colOff>1494624</xdr:colOff>
      <xdr:row>30</xdr:row>
      <xdr:rowOff>25918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A394C5-FA6E-8DC4-9010-615651B9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9531" y="5192743"/>
          <a:ext cx="1009107" cy="53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industrie.schoo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"/>
  <sheetViews>
    <sheetView zoomScale="207" zoomScaleNormal="207" workbookViewId="0">
      <selection activeCell="F5" sqref="F5"/>
    </sheetView>
  </sheetViews>
  <sheetFormatPr baseColWidth="10" defaultColWidth="8.83203125" defaultRowHeight="15" x14ac:dyDescent="0.2"/>
  <cols>
    <col min="2" max="2" width="58" customWidth="1"/>
  </cols>
  <sheetData>
    <row r="1" spans="1:7" x14ac:dyDescent="0.2">
      <c r="A1" t="s">
        <v>0</v>
      </c>
      <c r="B1" t="s">
        <v>1</v>
      </c>
      <c r="C1" t="s">
        <v>2</v>
      </c>
      <c r="F1" t="s">
        <v>3</v>
      </c>
      <c r="G1" t="s">
        <v>4</v>
      </c>
    </row>
    <row r="2" spans="1:7" x14ac:dyDescent="0.2">
      <c r="A2" t="s">
        <v>5</v>
      </c>
      <c r="B2" t="s">
        <v>116</v>
      </c>
      <c r="C2">
        <v>43</v>
      </c>
      <c r="F2" t="s">
        <v>5</v>
      </c>
      <c r="G2">
        <v>8.1</v>
      </c>
    </row>
    <row r="3" spans="1:7" x14ac:dyDescent="0.2">
      <c r="A3" t="s">
        <v>5</v>
      </c>
      <c r="B3" t="s">
        <v>266</v>
      </c>
      <c r="C3">
        <v>46</v>
      </c>
      <c r="F3" t="s">
        <v>6</v>
      </c>
      <c r="G3">
        <v>20</v>
      </c>
    </row>
    <row r="4" spans="1:7" x14ac:dyDescent="0.2">
      <c r="A4" t="s">
        <v>5</v>
      </c>
      <c r="B4" t="s">
        <v>119</v>
      </c>
      <c r="C4">
        <v>32</v>
      </c>
      <c r="F4" t="s">
        <v>7</v>
      </c>
      <c r="G4">
        <v>21</v>
      </c>
    </row>
    <row r="5" spans="1:7" x14ac:dyDescent="0.2">
      <c r="A5" t="s">
        <v>5</v>
      </c>
      <c r="B5" t="s">
        <v>267</v>
      </c>
      <c r="C5">
        <v>34</v>
      </c>
      <c r="F5" t="s">
        <v>8</v>
      </c>
      <c r="G5">
        <v>5</v>
      </c>
    </row>
    <row r="6" spans="1:7" x14ac:dyDescent="0.2">
      <c r="A6" t="s">
        <v>5</v>
      </c>
      <c r="B6" t="s">
        <v>9</v>
      </c>
      <c r="C6">
        <v>38</v>
      </c>
    </row>
    <row r="7" spans="1:7" x14ac:dyDescent="0.2">
      <c r="A7" t="s">
        <v>5</v>
      </c>
      <c r="B7" t="s">
        <v>10</v>
      </c>
      <c r="C7">
        <v>35</v>
      </c>
    </row>
    <row r="8" spans="1:7" x14ac:dyDescent="0.2">
      <c r="A8" t="s">
        <v>5</v>
      </c>
      <c r="B8" t="s">
        <v>11</v>
      </c>
      <c r="C8">
        <v>42</v>
      </c>
    </row>
    <row r="9" spans="1:7" x14ac:dyDescent="0.2">
      <c r="A9" t="s">
        <v>5</v>
      </c>
      <c r="B9" t="s">
        <v>12</v>
      </c>
      <c r="C9">
        <v>41</v>
      </c>
    </row>
    <row r="10" spans="1:7" x14ac:dyDescent="0.2">
      <c r="A10" t="s">
        <v>5</v>
      </c>
      <c r="B10" t="s">
        <v>13</v>
      </c>
      <c r="C10">
        <v>30</v>
      </c>
    </row>
    <row r="11" spans="1:7" x14ac:dyDescent="0.2">
      <c r="A11" t="s">
        <v>5</v>
      </c>
      <c r="B11" t="s">
        <v>14</v>
      </c>
      <c r="C11">
        <v>34</v>
      </c>
    </row>
    <row r="12" spans="1:7" x14ac:dyDescent="0.2">
      <c r="A12" t="s">
        <v>5</v>
      </c>
      <c r="B12" t="s">
        <v>128</v>
      </c>
      <c r="C12">
        <v>33</v>
      </c>
    </row>
    <row r="13" spans="1:7" x14ac:dyDescent="0.2">
      <c r="A13" t="s">
        <v>5</v>
      </c>
      <c r="B13" t="s">
        <v>268</v>
      </c>
      <c r="C13">
        <v>29</v>
      </c>
    </row>
    <row r="14" spans="1:7" x14ac:dyDescent="0.2">
      <c r="A14" t="s">
        <v>5</v>
      </c>
      <c r="B14" t="s">
        <v>15</v>
      </c>
      <c r="C14">
        <v>44</v>
      </c>
    </row>
    <row r="15" spans="1:7" x14ac:dyDescent="0.2">
      <c r="A15" t="s">
        <v>5</v>
      </c>
      <c r="B15" t="s">
        <v>130</v>
      </c>
      <c r="C15">
        <v>51</v>
      </c>
    </row>
    <row r="16" spans="1:7" x14ac:dyDescent="0.2">
      <c r="A16" t="s">
        <v>5</v>
      </c>
      <c r="B16" t="s">
        <v>16</v>
      </c>
      <c r="C16">
        <v>51</v>
      </c>
    </row>
    <row r="17" spans="1:3" x14ac:dyDescent="0.2">
      <c r="A17" t="s">
        <v>5</v>
      </c>
      <c r="B17" t="s">
        <v>17</v>
      </c>
      <c r="C17">
        <v>45</v>
      </c>
    </row>
    <row r="18" spans="1:3" x14ac:dyDescent="0.2">
      <c r="A18" t="s">
        <v>5</v>
      </c>
      <c r="B18" t="s">
        <v>269</v>
      </c>
      <c r="C18">
        <v>51</v>
      </c>
    </row>
    <row r="19" spans="1:3" x14ac:dyDescent="0.2">
      <c r="A19" t="s">
        <v>5</v>
      </c>
      <c r="B19" t="s">
        <v>270</v>
      </c>
      <c r="C19">
        <v>41</v>
      </c>
    </row>
    <row r="20" spans="1:3" x14ac:dyDescent="0.2">
      <c r="A20" t="s">
        <v>5</v>
      </c>
      <c r="B20" t="s">
        <v>212</v>
      </c>
      <c r="C20">
        <v>44</v>
      </c>
    </row>
    <row r="21" spans="1:3" x14ac:dyDescent="0.2">
      <c r="A21" t="s">
        <v>5</v>
      </c>
      <c r="B21" t="s">
        <v>211</v>
      </c>
      <c r="C21">
        <v>44</v>
      </c>
    </row>
    <row r="22" spans="1:3" x14ac:dyDescent="0.2">
      <c r="A22" t="s">
        <v>5</v>
      </c>
      <c r="B22" t="s">
        <v>18</v>
      </c>
      <c r="C22">
        <v>34</v>
      </c>
    </row>
    <row r="23" spans="1:3" x14ac:dyDescent="0.2">
      <c r="A23" t="s">
        <v>5</v>
      </c>
      <c r="B23" t="s">
        <v>19</v>
      </c>
      <c r="C23">
        <v>38</v>
      </c>
    </row>
    <row r="24" spans="1:3" x14ac:dyDescent="0.2">
      <c r="A24" t="s">
        <v>5</v>
      </c>
      <c r="B24" t="s">
        <v>20</v>
      </c>
      <c r="C24">
        <v>47</v>
      </c>
    </row>
    <row r="25" spans="1:3" x14ac:dyDescent="0.2">
      <c r="A25" t="s">
        <v>5</v>
      </c>
      <c r="B25" t="s">
        <v>21</v>
      </c>
      <c r="C25">
        <v>32</v>
      </c>
    </row>
    <row r="26" spans="1:3" x14ac:dyDescent="0.2">
      <c r="A26" t="s">
        <v>5</v>
      </c>
      <c r="B26" t="s">
        <v>22</v>
      </c>
      <c r="C26">
        <v>43</v>
      </c>
    </row>
    <row r="27" spans="1:3" x14ac:dyDescent="0.2">
      <c r="A27" t="s">
        <v>5</v>
      </c>
      <c r="B27" t="s">
        <v>271</v>
      </c>
      <c r="C27">
        <v>100</v>
      </c>
    </row>
    <row r="28" spans="1:3" x14ac:dyDescent="0.2">
      <c r="A28" t="s">
        <v>5</v>
      </c>
      <c r="B28" t="s">
        <v>272</v>
      </c>
      <c r="C28">
        <v>71</v>
      </c>
    </row>
    <row r="29" spans="1:3" x14ac:dyDescent="0.2">
      <c r="A29" t="s">
        <v>5</v>
      </c>
      <c r="B29" t="s">
        <v>273</v>
      </c>
      <c r="C29">
        <v>57</v>
      </c>
    </row>
    <row r="30" spans="1:3" x14ac:dyDescent="0.2">
      <c r="A30" t="s">
        <v>5</v>
      </c>
      <c r="B30" t="s">
        <v>274</v>
      </c>
      <c r="C30">
        <v>46</v>
      </c>
    </row>
    <row r="31" spans="1:3" x14ac:dyDescent="0.2">
      <c r="A31" t="s">
        <v>5</v>
      </c>
      <c r="B31" t="s">
        <v>275</v>
      </c>
      <c r="C31">
        <v>38</v>
      </c>
    </row>
    <row r="32" spans="1:3" x14ac:dyDescent="0.2">
      <c r="A32" t="s">
        <v>5</v>
      </c>
      <c r="B32" t="s">
        <v>23</v>
      </c>
      <c r="C32">
        <v>38</v>
      </c>
    </row>
    <row r="33" spans="1:3" x14ac:dyDescent="0.2">
      <c r="A33" t="s">
        <v>5</v>
      </c>
      <c r="B33" t="s">
        <v>24</v>
      </c>
      <c r="C33">
        <v>38</v>
      </c>
    </row>
    <row r="34" spans="1:3" x14ac:dyDescent="0.2">
      <c r="A34" t="s">
        <v>5</v>
      </c>
      <c r="B34" t="s">
        <v>25</v>
      </c>
      <c r="C34">
        <v>40</v>
      </c>
    </row>
    <row r="35" spans="1:3" x14ac:dyDescent="0.2">
      <c r="A35" t="s">
        <v>5</v>
      </c>
      <c r="B35" t="s">
        <v>26</v>
      </c>
      <c r="C35">
        <v>40</v>
      </c>
    </row>
    <row r="36" spans="1:3" x14ac:dyDescent="0.2">
      <c r="A36" t="s">
        <v>5</v>
      </c>
      <c r="B36" t="s">
        <v>27</v>
      </c>
      <c r="C36">
        <v>40</v>
      </c>
    </row>
    <row r="37" spans="1:3" x14ac:dyDescent="0.2">
      <c r="A37" t="s">
        <v>5</v>
      </c>
      <c r="B37" t="s">
        <v>171</v>
      </c>
      <c r="C37">
        <v>42</v>
      </c>
    </row>
    <row r="38" spans="1:3" x14ac:dyDescent="0.2">
      <c r="A38" t="s">
        <v>5</v>
      </c>
      <c r="B38" t="s">
        <v>28</v>
      </c>
      <c r="C38">
        <v>30</v>
      </c>
    </row>
    <row r="39" spans="1:3" x14ac:dyDescent="0.2">
      <c r="A39" t="s">
        <v>5</v>
      </c>
      <c r="B39" t="s">
        <v>29</v>
      </c>
      <c r="C39">
        <v>42</v>
      </c>
    </row>
    <row r="40" spans="1:3" x14ac:dyDescent="0.2">
      <c r="A40" t="s">
        <v>5</v>
      </c>
      <c r="B40" t="s">
        <v>174</v>
      </c>
      <c r="C40">
        <v>33</v>
      </c>
    </row>
    <row r="41" spans="1:3" x14ac:dyDescent="0.2">
      <c r="A41" t="s">
        <v>5</v>
      </c>
      <c r="B41" t="s">
        <v>175</v>
      </c>
      <c r="C41">
        <v>41</v>
      </c>
    </row>
    <row r="42" spans="1:3" x14ac:dyDescent="0.2">
      <c r="A42" t="s">
        <v>5</v>
      </c>
      <c r="B42" t="s">
        <v>176</v>
      </c>
      <c r="C42">
        <v>34</v>
      </c>
    </row>
    <row r="43" spans="1:3" x14ac:dyDescent="0.2">
      <c r="A43" t="s">
        <v>5</v>
      </c>
      <c r="B43" t="s">
        <v>30</v>
      </c>
      <c r="C43">
        <v>41</v>
      </c>
    </row>
    <row r="44" spans="1:3" x14ac:dyDescent="0.2">
      <c r="A44" t="s">
        <v>5</v>
      </c>
      <c r="B44" t="s">
        <v>31</v>
      </c>
      <c r="C44">
        <v>29</v>
      </c>
    </row>
    <row r="45" spans="1:3" x14ac:dyDescent="0.2">
      <c r="A45" t="s">
        <v>6</v>
      </c>
      <c r="B45" t="s">
        <v>32</v>
      </c>
      <c r="C45">
        <v>11</v>
      </c>
    </row>
    <row r="46" spans="1:3" x14ac:dyDescent="0.2">
      <c r="A46" t="s">
        <v>6</v>
      </c>
      <c r="B46" t="s">
        <v>33</v>
      </c>
      <c r="C46">
        <v>11</v>
      </c>
    </row>
    <row r="47" spans="1:3" x14ac:dyDescent="0.2">
      <c r="A47" t="s">
        <v>6</v>
      </c>
      <c r="B47" t="s">
        <v>34</v>
      </c>
      <c r="C47">
        <v>11</v>
      </c>
    </row>
    <row r="48" spans="1:3" x14ac:dyDescent="0.2">
      <c r="A48" t="s">
        <v>6</v>
      </c>
      <c r="B48" t="s">
        <v>35</v>
      </c>
      <c r="C48">
        <v>12</v>
      </c>
    </row>
    <row r="49" spans="1:3" x14ac:dyDescent="0.2">
      <c r="A49" t="s">
        <v>6</v>
      </c>
      <c r="B49" t="s">
        <v>36</v>
      </c>
      <c r="C49">
        <v>12</v>
      </c>
    </row>
    <row r="50" spans="1:3" x14ac:dyDescent="0.2">
      <c r="A50" t="s">
        <v>6</v>
      </c>
      <c r="B50" t="s">
        <v>37</v>
      </c>
      <c r="C50">
        <v>12</v>
      </c>
    </row>
    <row r="51" spans="1:3" x14ac:dyDescent="0.2">
      <c r="A51" t="s">
        <v>6</v>
      </c>
      <c r="B51" t="s">
        <v>38</v>
      </c>
      <c r="C51">
        <v>12</v>
      </c>
    </row>
    <row r="52" spans="1:3" x14ac:dyDescent="0.2">
      <c r="A52" t="s">
        <v>6</v>
      </c>
      <c r="B52" t="s">
        <v>39</v>
      </c>
      <c r="C52">
        <v>12</v>
      </c>
    </row>
    <row r="53" spans="1:3" x14ac:dyDescent="0.2">
      <c r="A53" t="s">
        <v>6</v>
      </c>
      <c r="B53" t="s">
        <v>40</v>
      </c>
      <c r="C53">
        <v>12</v>
      </c>
    </row>
    <row r="54" spans="1:3" x14ac:dyDescent="0.2">
      <c r="A54" t="s">
        <v>6</v>
      </c>
      <c r="B54" t="s">
        <v>41</v>
      </c>
      <c r="C54">
        <v>12</v>
      </c>
    </row>
    <row r="55" spans="1:3" x14ac:dyDescent="0.2">
      <c r="A55" t="s">
        <v>6</v>
      </c>
      <c r="B55" t="s">
        <v>42</v>
      </c>
      <c r="C55">
        <v>12</v>
      </c>
    </row>
    <row r="56" spans="1:3" x14ac:dyDescent="0.2">
      <c r="A56" t="s">
        <v>6</v>
      </c>
      <c r="B56" t="s">
        <v>43</v>
      </c>
      <c r="C56">
        <v>12</v>
      </c>
    </row>
    <row r="57" spans="1:3" x14ac:dyDescent="0.2">
      <c r="A57" t="s">
        <v>6</v>
      </c>
      <c r="B57" t="s">
        <v>44</v>
      </c>
      <c r="C57">
        <v>21</v>
      </c>
    </row>
    <row r="58" spans="1:3" x14ac:dyDescent="0.2">
      <c r="A58" t="s">
        <v>6</v>
      </c>
      <c r="B58" t="s">
        <v>45</v>
      </c>
      <c r="C58">
        <v>23</v>
      </c>
    </row>
    <row r="59" spans="1:3" x14ac:dyDescent="0.2">
      <c r="A59" t="s">
        <v>6</v>
      </c>
      <c r="B59" t="s">
        <v>46</v>
      </c>
      <c r="C59">
        <v>21</v>
      </c>
    </row>
    <row r="60" spans="1:3" x14ac:dyDescent="0.2">
      <c r="A60" t="s">
        <v>6</v>
      </c>
      <c r="B60" t="s">
        <v>47</v>
      </c>
      <c r="C60">
        <v>20</v>
      </c>
    </row>
    <row r="61" spans="1:3" x14ac:dyDescent="0.2">
      <c r="A61" t="s">
        <v>6</v>
      </c>
      <c r="B61" t="s">
        <v>48</v>
      </c>
      <c r="C61">
        <v>20</v>
      </c>
    </row>
    <row r="62" spans="1:3" x14ac:dyDescent="0.2">
      <c r="A62" t="s">
        <v>6</v>
      </c>
      <c r="B62" t="s">
        <v>49</v>
      </c>
      <c r="C62">
        <v>21</v>
      </c>
    </row>
    <row r="63" spans="1:3" x14ac:dyDescent="0.2">
      <c r="A63" t="s">
        <v>6</v>
      </c>
      <c r="B63" t="s">
        <v>50</v>
      </c>
      <c r="C63">
        <v>21</v>
      </c>
    </row>
    <row r="64" spans="1:3" x14ac:dyDescent="0.2">
      <c r="A64" t="s">
        <v>6</v>
      </c>
      <c r="B64" t="s">
        <v>51</v>
      </c>
      <c r="C64">
        <v>21</v>
      </c>
    </row>
    <row r="65" spans="1:3" x14ac:dyDescent="0.2">
      <c r="A65" t="s">
        <v>6</v>
      </c>
      <c r="B65" t="s">
        <v>52</v>
      </c>
      <c r="C65">
        <v>23</v>
      </c>
    </row>
    <row r="66" spans="1:3" x14ac:dyDescent="0.2">
      <c r="A66" t="s">
        <v>6</v>
      </c>
      <c r="B66" t="s">
        <v>53</v>
      </c>
      <c r="C66">
        <v>23</v>
      </c>
    </row>
    <row r="67" spans="1:3" x14ac:dyDescent="0.2">
      <c r="A67" t="s">
        <v>6</v>
      </c>
      <c r="B67" t="s">
        <v>54</v>
      </c>
      <c r="C67">
        <v>25</v>
      </c>
    </row>
    <row r="68" spans="1:3" x14ac:dyDescent="0.2">
      <c r="A68" t="s">
        <v>6</v>
      </c>
      <c r="B68" t="s">
        <v>55</v>
      </c>
      <c r="C68">
        <v>25</v>
      </c>
    </row>
    <row r="69" spans="1:3" x14ac:dyDescent="0.2">
      <c r="A69" t="s">
        <v>6</v>
      </c>
      <c r="B69" t="s">
        <v>56</v>
      </c>
      <c r="C69">
        <v>25</v>
      </c>
    </row>
    <row r="70" spans="1:3" x14ac:dyDescent="0.2">
      <c r="A70" t="s">
        <v>6</v>
      </c>
      <c r="B70" t="s">
        <v>57</v>
      </c>
      <c r="C70">
        <v>23</v>
      </c>
    </row>
    <row r="71" spans="1:3" x14ac:dyDescent="0.2">
      <c r="A71" t="s">
        <v>6</v>
      </c>
      <c r="B71" t="s">
        <v>58</v>
      </c>
      <c r="C71">
        <v>30</v>
      </c>
    </row>
    <row r="72" spans="1:3" x14ac:dyDescent="0.2">
      <c r="A72" t="s">
        <v>6</v>
      </c>
      <c r="B72" t="s">
        <v>59</v>
      </c>
      <c r="C72">
        <v>28</v>
      </c>
    </row>
    <row r="73" spans="1:3" x14ac:dyDescent="0.2">
      <c r="A73" t="s">
        <v>6</v>
      </c>
      <c r="B73" t="s">
        <v>60</v>
      </c>
      <c r="C73">
        <v>23</v>
      </c>
    </row>
    <row r="74" spans="1:3" x14ac:dyDescent="0.2">
      <c r="A74" t="s">
        <v>6</v>
      </c>
      <c r="B74" t="s">
        <v>61</v>
      </c>
      <c r="C74">
        <v>23</v>
      </c>
    </row>
    <row r="75" spans="1:3" x14ac:dyDescent="0.2">
      <c r="A75" t="s">
        <v>6</v>
      </c>
      <c r="B75" t="s">
        <v>62</v>
      </c>
      <c r="C75">
        <v>23</v>
      </c>
    </row>
    <row r="76" spans="1:3" x14ac:dyDescent="0.2">
      <c r="A76" t="s">
        <v>6</v>
      </c>
      <c r="B76" t="s">
        <v>63</v>
      </c>
      <c r="C76">
        <v>36</v>
      </c>
    </row>
    <row r="77" spans="1:3" x14ac:dyDescent="0.2">
      <c r="A77" t="s">
        <v>6</v>
      </c>
      <c r="B77" t="s">
        <v>64</v>
      </c>
      <c r="C77">
        <v>36</v>
      </c>
    </row>
    <row r="78" spans="1:3" x14ac:dyDescent="0.2">
      <c r="A78" t="s">
        <v>6</v>
      </c>
      <c r="B78" t="s">
        <v>65</v>
      </c>
      <c r="C78">
        <v>36</v>
      </c>
    </row>
    <row r="79" spans="1:3" x14ac:dyDescent="0.2">
      <c r="A79" t="s">
        <v>6</v>
      </c>
      <c r="B79" t="s">
        <v>66</v>
      </c>
      <c r="C79">
        <v>23</v>
      </c>
    </row>
    <row r="80" spans="1:3" x14ac:dyDescent="0.2">
      <c r="A80" t="s">
        <v>6</v>
      </c>
      <c r="B80" t="s">
        <v>67</v>
      </c>
      <c r="C80">
        <v>23</v>
      </c>
    </row>
    <row r="81" spans="1:3" x14ac:dyDescent="0.2">
      <c r="A81" t="s">
        <v>6</v>
      </c>
      <c r="B81" t="s">
        <v>68</v>
      </c>
      <c r="C81">
        <v>23</v>
      </c>
    </row>
    <row r="82" spans="1:3" x14ac:dyDescent="0.2">
      <c r="A82" t="s">
        <v>6</v>
      </c>
      <c r="B82" t="s">
        <v>69</v>
      </c>
      <c r="C82">
        <v>28</v>
      </c>
    </row>
    <row r="83" spans="1:3" x14ac:dyDescent="0.2">
      <c r="A83" t="s">
        <v>6</v>
      </c>
      <c r="B83" t="s">
        <v>70</v>
      </c>
      <c r="C83">
        <v>20</v>
      </c>
    </row>
    <row r="84" spans="1:3" x14ac:dyDescent="0.2">
      <c r="A84" t="s">
        <v>6</v>
      </c>
      <c r="B84" t="s">
        <v>71</v>
      </c>
      <c r="C84">
        <v>20</v>
      </c>
    </row>
    <row r="85" spans="1:3" x14ac:dyDescent="0.2">
      <c r="A85" t="s">
        <v>6</v>
      </c>
      <c r="B85" t="s">
        <v>72</v>
      </c>
      <c r="C85">
        <v>20</v>
      </c>
    </row>
    <row r="86" spans="1:3" x14ac:dyDescent="0.2">
      <c r="A86" t="s">
        <v>6</v>
      </c>
      <c r="B86" t="s">
        <v>73</v>
      </c>
      <c r="C86">
        <v>36</v>
      </c>
    </row>
    <row r="87" spans="1:3" x14ac:dyDescent="0.2">
      <c r="A87" t="s">
        <v>6</v>
      </c>
      <c r="B87" t="s">
        <v>74</v>
      </c>
      <c r="C87">
        <v>21</v>
      </c>
    </row>
    <row r="88" spans="1:3" x14ac:dyDescent="0.2">
      <c r="A88" t="s">
        <v>6</v>
      </c>
      <c r="B88" t="s">
        <v>75</v>
      </c>
      <c r="C88">
        <v>21</v>
      </c>
    </row>
    <row r="89" spans="1:3" x14ac:dyDescent="0.2">
      <c r="A89" t="s">
        <v>6</v>
      </c>
      <c r="B89" t="s">
        <v>76</v>
      </c>
      <c r="C89">
        <v>21</v>
      </c>
    </row>
    <row r="90" spans="1:3" x14ac:dyDescent="0.2">
      <c r="A90" t="s">
        <v>6</v>
      </c>
      <c r="B90" t="s">
        <v>77</v>
      </c>
      <c r="C90">
        <v>24</v>
      </c>
    </row>
    <row r="91" spans="1:3" x14ac:dyDescent="0.2">
      <c r="A91" t="s">
        <v>6</v>
      </c>
      <c r="B91" t="s">
        <v>78</v>
      </c>
      <c r="C91">
        <v>24</v>
      </c>
    </row>
    <row r="92" spans="1:3" x14ac:dyDescent="0.2">
      <c r="A92" t="s">
        <v>6</v>
      </c>
      <c r="B92" t="s">
        <v>79</v>
      </c>
      <c r="C92">
        <v>24</v>
      </c>
    </row>
    <row r="93" spans="1:3" x14ac:dyDescent="0.2">
      <c r="A93" t="s">
        <v>6</v>
      </c>
      <c r="B93" t="s">
        <v>80</v>
      </c>
      <c r="C93">
        <v>36</v>
      </c>
    </row>
    <row r="94" spans="1:3" x14ac:dyDescent="0.2">
      <c r="A94" t="s">
        <v>6</v>
      </c>
      <c r="B94" t="s">
        <v>81</v>
      </c>
      <c r="C94">
        <v>36</v>
      </c>
    </row>
    <row r="95" spans="1:3" x14ac:dyDescent="0.2">
      <c r="A95" t="s">
        <v>6</v>
      </c>
      <c r="B95" t="s">
        <v>82</v>
      </c>
      <c r="C95">
        <v>36</v>
      </c>
    </row>
    <row r="96" spans="1:3" x14ac:dyDescent="0.2">
      <c r="A96" t="s">
        <v>6</v>
      </c>
      <c r="B96" t="s">
        <v>83</v>
      </c>
      <c r="C96">
        <v>38</v>
      </c>
    </row>
    <row r="97" spans="1:3" x14ac:dyDescent="0.2">
      <c r="A97" t="s">
        <v>6</v>
      </c>
      <c r="B97" t="s">
        <v>84</v>
      </c>
      <c r="C97">
        <v>38</v>
      </c>
    </row>
    <row r="98" spans="1:3" x14ac:dyDescent="0.2">
      <c r="A98" t="s">
        <v>6</v>
      </c>
      <c r="B98" t="s">
        <v>85</v>
      </c>
      <c r="C98">
        <v>38</v>
      </c>
    </row>
    <row r="99" spans="1:3" x14ac:dyDescent="0.2">
      <c r="A99" t="s">
        <v>6</v>
      </c>
      <c r="B99" t="s">
        <v>86</v>
      </c>
      <c r="C99">
        <v>20</v>
      </c>
    </row>
    <row r="100" spans="1:3" x14ac:dyDescent="0.2">
      <c r="A100" t="s">
        <v>6</v>
      </c>
      <c r="B100" t="s">
        <v>87</v>
      </c>
      <c r="C100">
        <v>20</v>
      </c>
    </row>
    <row r="101" spans="1:3" x14ac:dyDescent="0.2">
      <c r="A101" t="s">
        <v>6</v>
      </c>
      <c r="B101" t="s">
        <v>88</v>
      </c>
      <c r="C101">
        <v>20</v>
      </c>
    </row>
    <row r="102" spans="1:3" x14ac:dyDescent="0.2">
      <c r="A102" t="s">
        <v>6</v>
      </c>
      <c r="B102" t="s">
        <v>89</v>
      </c>
      <c r="C102">
        <v>30</v>
      </c>
    </row>
    <row r="103" spans="1:3" x14ac:dyDescent="0.2">
      <c r="A103" t="s">
        <v>6</v>
      </c>
      <c r="B103" t="s">
        <v>90</v>
      </c>
      <c r="C103">
        <v>30</v>
      </c>
    </row>
    <row r="104" spans="1:3" x14ac:dyDescent="0.2">
      <c r="A104" t="s">
        <v>6</v>
      </c>
      <c r="B104" t="s">
        <v>91</v>
      </c>
      <c r="C104">
        <v>30</v>
      </c>
    </row>
    <row r="105" spans="1:3" x14ac:dyDescent="0.2">
      <c r="A105" t="s">
        <v>6</v>
      </c>
      <c r="B105" t="s">
        <v>92</v>
      </c>
      <c r="C105">
        <v>21</v>
      </c>
    </row>
    <row r="106" spans="1:3" x14ac:dyDescent="0.2">
      <c r="A106" t="s">
        <v>6</v>
      </c>
      <c r="B106" t="s">
        <v>93</v>
      </c>
      <c r="C106">
        <v>21</v>
      </c>
    </row>
    <row r="107" spans="1:3" x14ac:dyDescent="0.2">
      <c r="A107" t="s">
        <v>6</v>
      </c>
      <c r="B107" t="s">
        <v>94</v>
      </c>
      <c r="C107">
        <v>21</v>
      </c>
    </row>
    <row r="108" spans="1:3" x14ac:dyDescent="0.2">
      <c r="A108" t="s">
        <v>6</v>
      </c>
      <c r="B108" t="s">
        <v>95</v>
      </c>
      <c r="C108">
        <v>21</v>
      </c>
    </row>
    <row r="109" spans="1:3" x14ac:dyDescent="0.2">
      <c r="A109" t="s">
        <v>6</v>
      </c>
      <c r="B109" t="s">
        <v>96</v>
      </c>
      <c r="C109">
        <v>21</v>
      </c>
    </row>
    <row r="110" spans="1:3" x14ac:dyDescent="0.2">
      <c r="A110" t="s">
        <v>6</v>
      </c>
      <c r="B110" t="s">
        <v>97</v>
      </c>
      <c r="C110">
        <v>21</v>
      </c>
    </row>
    <row r="111" spans="1:3" x14ac:dyDescent="0.2">
      <c r="A111" t="s">
        <v>6</v>
      </c>
      <c r="B111" t="s">
        <v>98</v>
      </c>
      <c r="C111">
        <v>30</v>
      </c>
    </row>
    <row r="112" spans="1:3" x14ac:dyDescent="0.2">
      <c r="A112" t="s">
        <v>6</v>
      </c>
      <c r="B112" t="s">
        <v>99</v>
      </c>
      <c r="C112">
        <v>30</v>
      </c>
    </row>
    <row r="113" spans="1:3" x14ac:dyDescent="0.2">
      <c r="A113" t="s">
        <v>6</v>
      </c>
      <c r="B113" t="s">
        <v>100</v>
      </c>
      <c r="C113">
        <v>30</v>
      </c>
    </row>
    <row r="114" spans="1:3" x14ac:dyDescent="0.2">
      <c r="A114" t="s">
        <v>6</v>
      </c>
      <c r="B114" t="s">
        <v>101</v>
      </c>
      <c r="C114">
        <v>24</v>
      </c>
    </row>
    <row r="115" spans="1:3" x14ac:dyDescent="0.2">
      <c r="A115" t="s">
        <v>6</v>
      </c>
      <c r="B115" t="s">
        <v>102</v>
      </c>
      <c r="C115">
        <v>24</v>
      </c>
    </row>
    <row r="116" spans="1:3" x14ac:dyDescent="0.2">
      <c r="A116" t="s">
        <v>6</v>
      </c>
      <c r="B116" t="s">
        <v>103</v>
      </c>
      <c r="C116">
        <v>24</v>
      </c>
    </row>
    <row r="117" spans="1:3" x14ac:dyDescent="0.2">
      <c r="A117" t="s">
        <v>6</v>
      </c>
      <c r="B117" t="s">
        <v>104</v>
      </c>
      <c r="C117">
        <v>23</v>
      </c>
    </row>
    <row r="118" spans="1:3" x14ac:dyDescent="0.2">
      <c r="A118" t="s">
        <v>6</v>
      </c>
      <c r="B118" t="s">
        <v>105</v>
      </c>
      <c r="C118">
        <v>38</v>
      </c>
    </row>
    <row r="119" spans="1:3" x14ac:dyDescent="0.2">
      <c r="A119" t="s">
        <v>6</v>
      </c>
      <c r="B119" t="s">
        <v>106</v>
      </c>
      <c r="C119">
        <v>38</v>
      </c>
    </row>
    <row r="120" spans="1:3" x14ac:dyDescent="0.2">
      <c r="A120" t="s">
        <v>6</v>
      </c>
      <c r="B120" t="s">
        <v>107</v>
      </c>
      <c r="C120">
        <v>38</v>
      </c>
    </row>
    <row r="121" spans="1:3" x14ac:dyDescent="0.2">
      <c r="A121" t="s">
        <v>6</v>
      </c>
      <c r="B121" t="s">
        <v>108</v>
      </c>
      <c r="C121">
        <v>24</v>
      </c>
    </row>
    <row r="122" spans="1:3" x14ac:dyDescent="0.2">
      <c r="A122" t="s">
        <v>6</v>
      </c>
      <c r="B122" t="s">
        <v>109</v>
      </c>
      <c r="C122">
        <v>24</v>
      </c>
    </row>
    <row r="123" spans="1:3" x14ac:dyDescent="0.2">
      <c r="A123" t="s">
        <v>6</v>
      </c>
      <c r="B123" t="s">
        <v>110</v>
      </c>
      <c r="C123">
        <v>24</v>
      </c>
    </row>
    <row r="124" spans="1:3" x14ac:dyDescent="0.2">
      <c r="A124" t="s">
        <v>6</v>
      </c>
      <c r="B124" t="s">
        <v>111</v>
      </c>
      <c r="C124">
        <v>24</v>
      </c>
    </row>
    <row r="125" spans="1:3" x14ac:dyDescent="0.2">
      <c r="A125" t="s">
        <v>6</v>
      </c>
      <c r="B125" t="s">
        <v>112</v>
      </c>
      <c r="C125">
        <v>24</v>
      </c>
    </row>
    <row r="126" spans="1:3" x14ac:dyDescent="0.2">
      <c r="A126" t="s">
        <v>6</v>
      </c>
      <c r="B126" t="s">
        <v>113</v>
      </c>
      <c r="C126">
        <v>24</v>
      </c>
    </row>
    <row r="127" spans="1:3" x14ac:dyDescent="0.2">
      <c r="A127" t="s">
        <v>6</v>
      </c>
      <c r="B127" t="s">
        <v>114</v>
      </c>
      <c r="C127">
        <v>12</v>
      </c>
    </row>
    <row r="128" spans="1:3" x14ac:dyDescent="0.2">
      <c r="A128" t="s">
        <v>6</v>
      </c>
      <c r="B128" t="s">
        <v>115</v>
      </c>
      <c r="C128">
        <v>36</v>
      </c>
    </row>
    <row r="129" spans="1:3" x14ac:dyDescent="0.2">
      <c r="A129" t="s">
        <v>7</v>
      </c>
      <c r="B129" t="s">
        <v>116</v>
      </c>
      <c r="C129">
        <v>25</v>
      </c>
    </row>
    <row r="130" spans="1:3" x14ac:dyDescent="0.2">
      <c r="A130" t="s">
        <v>7</v>
      </c>
      <c r="B130" t="s">
        <v>117</v>
      </c>
      <c r="C130">
        <v>23</v>
      </c>
    </row>
    <row r="131" spans="1:3" x14ac:dyDescent="0.2">
      <c r="A131" t="s">
        <v>7</v>
      </c>
      <c r="B131" t="s">
        <v>118</v>
      </c>
      <c r="C131">
        <v>24</v>
      </c>
    </row>
    <row r="132" spans="1:3" x14ac:dyDescent="0.2">
      <c r="A132" t="s">
        <v>7</v>
      </c>
      <c r="B132" t="s">
        <v>119</v>
      </c>
      <c r="C132">
        <v>20</v>
      </c>
    </row>
    <row r="133" spans="1:3" x14ac:dyDescent="0.2">
      <c r="A133" t="s">
        <v>7</v>
      </c>
      <c r="B133" t="s">
        <v>120</v>
      </c>
      <c r="C133">
        <v>21</v>
      </c>
    </row>
    <row r="134" spans="1:3" x14ac:dyDescent="0.2">
      <c r="A134" t="s">
        <v>7</v>
      </c>
      <c r="B134" t="s">
        <v>121</v>
      </c>
      <c r="C134">
        <v>18</v>
      </c>
    </row>
    <row r="135" spans="1:3" x14ac:dyDescent="0.2">
      <c r="A135" t="s">
        <v>7</v>
      </c>
      <c r="B135" t="s">
        <v>122</v>
      </c>
      <c r="C135">
        <v>17</v>
      </c>
    </row>
    <row r="136" spans="1:3" x14ac:dyDescent="0.2">
      <c r="A136" t="s">
        <v>7</v>
      </c>
      <c r="B136" t="s">
        <v>123</v>
      </c>
      <c r="C136">
        <v>13</v>
      </c>
    </row>
    <row r="137" spans="1:3" x14ac:dyDescent="0.2">
      <c r="A137" t="s">
        <v>7</v>
      </c>
      <c r="B137" t="s">
        <v>124</v>
      </c>
      <c r="C137">
        <v>13</v>
      </c>
    </row>
    <row r="138" spans="1:3" x14ac:dyDescent="0.2">
      <c r="A138" t="s">
        <v>7</v>
      </c>
      <c r="B138" t="s">
        <v>9</v>
      </c>
      <c r="C138">
        <v>21</v>
      </c>
    </row>
    <row r="139" spans="1:3" x14ac:dyDescent="0.2">
      <c r="A139" t="s">
        <v>7</v>
      </c>
      <c r="B139" t="s">
        <v>125</v>
      </c>
      <c r="C139">
        <v>17</v>
      </c>
    </row>
    <row r="140" spans="1:3" x14ac:dyDescent="0.2">
      <c r="A140" t="s">
        <v>7</v>
      </c>
      <c r="B140" t="s">
        <v>126</v>
      </c>
      <c r="C140">
        <v>22</v>
      </c>
    </row>
    <row r="141" spans="1:3" x14ac:dyDescent="0.2">
      <c r="A141" t="s">
        <v>7</v>
      </c>
      <c r="B141" t="s">
        <v>127</v>
      </c>
      <c r="C141">
        <v>18</v>
      </c>
    </row>
    <row r="142" spans="1:3" x14ac:dyDescent="0.2">
      <c r="A142" t="s">
        <v>7</v>
      </c>
      <c r="B142" t="s">
        <v>128</v>
      </c>
      <c r="C142">
        <v>18</v>
      </c>
    </row>
    <row r="143" spans="1:3" x14ac:dyDescent="0.2">
      <c r="A143" t="s">
        <v>7</v>
      </c>
      <c r="B143" t="s">
        <v>129</v>
      </c>
      <c r="C143">
        <v>45</v>
      </c>
    </row>
    <row r="144" spans="1:3" x14ac:dyDescent="0.2">
      <c r="A144" t="s">
        <v>7</v>
      </c>
      <c r="B144" t="s">
        <v>130</v>
      </c>
      <c r="C144">
        <v>30</v>
      </c>
    </row>
    <row r="145" spans="1:3" x14ac:dyDescent="0.2">
      <c r="A145" t="s">
        <v>7</v>
      </c>
      <c r="B145" t="s">
        <v>131</v>
      </c>
      <c r="C145">
        <v>27</v>
      </c>
    </row>
    <row r="146" spans="1:3" x14ac:dyDescent="0.2">
      <c r="A146" t="s">
        <v>7</v>
      </c>
      <c r="B146" t="s">
        <v>132</v>
      </c>
      <c r="C146">
        <v>13</v>
      </c>
    </row>
    <row r="147" spans="1:3" x14ac:dyDescent="0.2">
      <c r="A147" t="s">
        <v>7</v>
      </c>
      <c r="B147" t="s">
        <v>133</v>
      </c>
      <c r="C147">
        <v>22</v>
      </c>
    </row>
    <row r="148" spans="1:3" x14ac:dyDescent="0.2">
      <c r="A148" t="s">
        <v>7</v>
      </c>
      <c r="B148" t="s">
        <v>134</v>
      </c>
      <c r="C148">
        <v>23</v>
      </c>
    </row>
    <row r="149" spans="1:3" x14ac:dyDescent="0.2">
      <c r="A149" t="s">
        <v>7</v>
      </c>
      <c r="B149" t="s">
        <v>135</v>
      </c>
      <c r="C149">
        <v>27</v>
      </c>
    </row>
    <row r="150" spans="1:3" x14ac:dyDescent="0.2">
      <c r="A150" t="s">
        <v>7</v>
      </c>
      <c r="B150" t="s">
        <v>136</v>
      </c>
      <c r="C150">
        <v>16</v>
      </c>
    </row>
    <row r="151" spans="1:3" x14ac:dyDescent="0.2">
      <c r="A151" t="s">
        <v>7</v>
      </c>
      <c r="B151" t="s">
        <v>137</v>
      </c>
      <c r="C151">
        <v>90</v>
      </c>
    </row>
    <row r="152" spans="1:3" x14ac:dyDescent="0.2">
      <c r="A152" t="s">
        <v>7</v>
      </c>
      <c r="B152" t="s">
        <v>138</v>
      </c>
      <c r="C152">
        <v>45</v>
      </c>
    </row>
    <row r="153" spans="1:3" x14ac:dyDescent="0.2">
      <c r="A153" t="s">
        <v>7</v>
      </c>
      <c r="B153" t="s">
        <v>139</v>
      </c>
      <c r="C153">
        <v>36</v>
      </c>
    </row>
    <row r="154" spans="1:3" x14ac:dyDescent="0.2">
      <c r="A154" t="s">
        <v>7</v>
      </c>
      <c r="B154" t="s">
        <v>140</v>
      </c>
      <c r="C154">
        <v>27</v>
      </c>
    </row>
    <row r="155" spans="1:3" x14ac:dyDescent="0.2">
      <c r="A155" t="s">
        <v>7</v>
      </c>
      <c r="B155" t="s">
        <v>141</v>
      </c>
      <c r="C155">
        <v>23</v>
      </c>
    </row>
    <row r="156" spans="1:3" x14ac:dyDescent="0.2">
      <c r="A156" t="s">
        <v>7</v>
      </c>
      <c r="B156" t="s">
        <v>142</v>
      </c>
      <c r="C156">
        <v>23</v>
      </c>
    </row>
    <row r="157" spans="1:3" x14ac:dyDescent="0.2">
      <c r="A157" t="s">
        <v>7</v>
      </c>
      <c r="B157" t="s">
        <v>18</v>
      </c>
      <c r="C157">
        <v>17</v>
      </c>
    </row>
    <row r="158" spans="1:3" x14ac:dyDescent="0.2">
      <c r="A158" t="s">
        <v>7</v>
      </c>
      <c r="B158" t="s">
        <v>143</v>
      </c>
      <c r="C158">
        <v>18</v>
      </c>
    </row>
    <row r="159" spans="1:3" x14ac:dyDescent="0.2">
      <c r="A159" t="s">
        <v>7</v>
      </c>
      <c r="B159" t="s">
        <v>144</v>
      </c>
      <c r="C159">
        <v>25</v>
      </c>
    </row>
    <row r="160" spans="1:3" x14ac:dyDescent="0.2">
      <c r="A160" t="s">
        <v>7</v>
      </c>
      <c r="B160" t="s">
        <v>145</v>
      </c>
      <c r="C160">
        <v>22</v>
      </c>
    </row>
    <row r="161" spans="1:3" x14ac:dyDescent="0.2">
      <c r="A161" t="s">
        <v>7</v>
      </c>
      <c r="B161" t="s">
        <v>20</v>
      </c>
      <c r="C161">
        <v>45</v>
      </c>
    </row>
    <row r="162" spans="1:3" x14ac:dyDescent="0.2">
      <c r="A162" t="s">
        <v>7</v>
      </c>
      <c r="B162" t="s">
        <v>146</v>
      </c>
      <c r="C162">
        <v>18</v>
      </c>
    </row>
    <row r="163" spans="1:3" x14ac:dyDescent="0.2">
      <c r="A163" t="s">
        <v>7</v>
      </c>
      <c r="B163" t="s">
        <v>147</v>
      </c>
      <c r="C163">
        <v>36</v>
      </c>
    </row>
    <row r="164" spans="1:3" x14ac:dyDescent="0.2">
      <c r="A164" t="s">
        <v>7</v>
      </c>
      <c r="B164" t="s">
        <v>148</v>
      </c>
      <c r="C164">
        <v>45</v>
      </c>
    </row>
    <row r="165" spans="1:3" x14ac:dyDescent="0.2">
      <c r="A165" t="s">
        <v>7</v>
      </c>
      <c r="B165" t="s">
        <v>149</v>
      </c>
      <c r="C165">
        <v>90</v>
      </c>
    </row>
    <row r="166" spans="1:3" x14ac:dyDescent="0.2">
      <c r="A166" t="s">
        <v>7</v>
      </c>
      <c r="B166" t="s">
        <v>150</v>
      </c>
      <c r="C166">
        <v>47</v>
      </c>
    </row>
    <row r="167" spans="1:3" x14ac:dyDescent="0.2">
      <c r="A167" t="s">
        <v>7</v>
      </c>
      <c r="B167" t="s">
        <v>151</v>
      </c>
      <c r="C167">
        <v>18</v>
      </c>
    </row>
    <row r="168" spans="1:3" x14ac:dyDescent="0.2">
      <c r="A168" t="s">
        <v>7</v>
      </c>
      <c r="B168" t="s">
        <v>152</v>
      </c>
      <c r="C168">
        <v>23</v>
      </c>
    </row>
    <row r="169" spans="1:3" x14ac:dyDescent="0.2">
      <c r="A169" t="s">
        <v>7</v>
      </c>
      <c r="B169" t="s">
        <v>153</v>
      </c>
      <c r="C169">
        <v>36</v>
      </c>
    </row>
    <row r="170" spans="1:3" x14ac:dyDescent="0.2">
      <c r="A170" t="s">
        <v>7</v>
      </c>
      <c r="B170" t="s">
        <v>154</v>
      </c>
      <c r="C170">
        <v>13</v>
      </c>
    </row>
    <row r="171" spans="1:3" x14ac:dyDescent="0.2">
      <c r="A171" t="s">
        <v>7</v>
      </c>
      <c r="B171" t="s">
        <v>155</v>
      </c>
      <c r="C171">
        <v>18</v>
      </c>
    </row>
    <row r="172" spans="1:3" x14ac:dyDescent="0.2">
      <c r="A172" t="s">
        <v>7</v>
      </c>
      <c r="B172" t="s">
        <v>156</v>
      </c>
      <c r="C172">
        <v>33</v>
      </c>
    </row>
    <row r="173" spans="1:3" x14ac:dyDescent="0.2">
      <c r="A173" t="s">
        <v>7</v>
      </c>
      <c r="B173" t="s">
        <v>157</v>
      </c>
      <c r="C173">
        <v>27</v>
      </c>
    </row>
    <row r="174" spans="1:3" x14ac:dyDescent="0.2">
      <c r="A174" t="s">
        <v>7</v>
      </c>
      <c r="B174" t="s">
        <v>158</v>
      </c>
      <c r="C174">
        <v>22</v>
      </c>
    </row>
    <row r="175" spans="1:3" x14ac:dyDescent="0.2">
      <c r="A175" t="s">
        <v>7</v>
      </c>
      <c r="B175" t="s">
        <v>159</v>
      </c>
      <c r="C175">
        <v>31</v>
      </c>
    </row>
    <row r="176" spans="1:3" x14ac:dyDescent="0.2">
      <c r="A176" t="s">
        <v>7</v>
      </c>
      <c r="B176" t="s">
        <v>160</v>
      </c>
      <c r="C176">
        <v>18</v>
      </c>
    </row>
    <row r="177" spans="1:3" x14ac:dyDescent="0.2">
      <c r="A177" t="s">
        <v>7</v>
      </c>
      <c r="B177" t="s">
        <v>161</v>
      </c>
      <c r="C177">
        <v>36</v>
      </c>
    </row>
    <row r="178" spans="1:3" x14ac:dyDescent="0.2">
      <c r="A178" t="s">
        <v>7</v>
      </c>
      <c r="B178" t="s">
        <v>162</v>
      </c>
      <c r="C178">
        <v>20</v>
      </c>
    </row>
    <row r="179" spans="1:3" x14ac:dyDescent="0.2">
      <c r="A179" t="s">
        <v>7</v>
      </c>
      <c r="B179" t="s">
        <v>163</v>
      </c>
      <c r="C179">
        <v>27</v>
      </c>
    </row>
    <row r="180" spans="1:3" x14ac:dyDescent="0.2">
      <c r="A180" t="s">
        <v>7</v>
      </c>
      <c r="B180" t="s">
        <v>164</v>
      </c>
      <c r="C180">
        <v>18</v>
      </c>
    </row>
    <row r="181" spans="1:3" x14ac:dyDescent="0.2">
      <c r="A181" t="s">
        <v>7</v>
      </c>
      <c r="B181" t="s">
        <v>165</v>
      </c>
      <c r="C181">
        <v>21</v>
      </c>
    </row>
    <row r="182" spans="1:3" x14ac:dyDescent="0.2">
      <c r="A182" t="s">
        <v>7</v>
      </c>
      <c r="B182" t="s">
        <v>166</v>
      </c>
      <c r="C182">
        <v>18</v>
      </c>
    </row>
    <row r="183" spans="1:3" x14ac:dyDescent="0.2">
      <c r="A183" t="s">
        <v>7</v>
      </c>
      <c r="B183" t="s">
        <v>167</v>
      </c>
      <c r="C183">
        <v>18</v>
      </c>
    </row>
    <row r="184" spans="1:3" x14ac:dyDescent="0.2">
      <c r="A184" t="s">
        <v>7</v>
      </c>
      <c r="B184" t="s">
        <v>168</v>
      </c>
      <c r="C184">
        <v>22</v>
      </c>
    </row>
    <row r="185" spans="1:3" x14ac:dyDescent="0.2">
      <c r="A185" t="s">
        <v>7</v>
      </c>
      <c r="B185" t="s">
        <v>169</v>
      </c>
      <c r="C185">
        <v>21</v>
      </c>
    </row>
    <row r="186" spans="1:3" x14ac:dyDescent="0.2">
      <c r="A186" t="s">
        <v>7</v>
      </c>
      <c r="B186" t="s">
        <v>170</v>
      </c>
      <c r="C186">
        <v>54</v>
      </c>
    </row>
    <row r="187" spans="1:3" x14ac:dyDescent="0.2">
      <c r="A187" t="s">
        <v>7</v>
      </c>
      <c r="B187" t="s">
        <v>171</v>
      </c>
      <c r="C187">
        <v>20</v>
      </c>
    </row>
    <row r="188" spans="1:3" x14ac:dyDescent="0.2">
      <c r="A188" t="s">
        <v>7</v>
      </c>
      <c r="B188" t="s">
        <v>172</v>
      </c>
      <c r="C188">
        <v>18</v>
      </c>
    </row>
    <row r="189" spans="1:3" x14ac:dyDescent="0.2">
      <c r="A189" t="s">
        <v>7</v>
      </c>
      <c r="B189" t="s">
        <v>173</v>
      </c>
      <c r="C189">
        <v>13</v>
      </c>
    </row>
    <row r="190" spans="1:3" x14ac:dyDescent="0.2">
      <c r="A190" t="s">
        <v>7</v>
      </c>
      <c r="B190" t="s">
        <v>174</v>
      </c>
      <c r="C190">
        <v>18</v>
      </c>
    </row>
    <row r="191" spans="1:3" x14ac:dyDescent="0.2">
      <c r="A191" t="s">
        <v>7</v>
      </c>
      <c r="B191" t="s">
        <v>175</v>
      </c>
      <c r="C191">
        <v>31</v>
      </c>
    </row>
    <row r="192" spans="1:3" x14ac:dyDescent="0.2">
      <c r="A192" t="s">
        <v>7</v>
      </c>
      <c r="B192" t="s">
        <v>176</v>
      </c>
      <c r="C192">
        <v>16</v>
      </c>
    </row>
    <row r="193" spans="1:3" x14ac:dyDescent="0.2">
      <c r="A193" t="s">
        <v>7</v>
      </c>
      <c r="B193" t="s">
        <v>177</v>
      </c>
      <c r="C193">
        <v>22</v>
      </c>
    </row>
    <row r="194" spans="1:3" x14ac:dyDescent="0.2">
      <c r="A194" t="s">
        <v>7</v>
      </c>
      <c r="B194" t="s">
        <v>178</v>
      </c>
      <c r="C194">
        <v>31</v>
      </c>
    </row>
    <row r="195" spans="1:3" x14ac:dyDescent="0.2">
      <c r="A195" t="s">
        <v>7</v>
      </c>
      <c r="B195" t="s">
        <v>179</v>
      </c>
      <c r="C195">
        <v>27</v>
      </c>
    </row>
    <row r="196" spans="1:3" x14ac:dyDescent="0.2">
      <c r="A196" t="s">
        <v>7</v>
      </c>
      <c r="B196" t="s">
        <v>30</v>
      </c>
      <c r="C196">
        <v>21</v>
      </c>
    </row>
    <row r="197" spans="1:3" x14ac:dyDescent="0.2">
      <c r="A197" t="s">
        <v>7</v>
      </c>
      <c r="B197" t="s">
        <v>180</v>
      </c>
      <c r="C197">
        <v>16</v>
      </c>
    </row>
    <row r="198" spans="1:3" x14ac:dyDescent="0.2">
      <c r="A198" t="s">
        <v>7</v>
      </c>
      <c r="B198" t="s">
        <v>181</v>
      </c>
      <c r="C198">
        <v>9</v>
      </c>
    </row>
    <row r="199" spans="1:3" x14ac:dyDescent="0.2">
      <c r="A199" t="s">
        <v>7</v>
      </c>
      <c r="B199" t="s">
        <v>182</v>
      </c>
      <c r="C199">
        <v>9</v>
      </c>
    </row>
    <row r="200" spans="1:3" x14ac:dyDescent="0.2">
      <c r="A200" t="s">
        <v>7</v>
      </c>
      <c r="B200" t="s">
        <v>183</v>
      </c>
      <c r="C200">
        <v>9</v>
      </c>
    </row>
    <row r="201" spans="1:3" x14ac:dyDescent="0.2">
      <c r="A201" t="s">
        <v>7</v>
      </c>
      <c r="B201" t="s">
        <v>184</v>
      </c>
      <c r="C201">
        <v>9</v>
      </c>
    </row>
    <row r="202" spans="1:3" x14ac:dyDescent="0.2">
      <c r="A202" t="s">
        <v>7</v>
      </c>
      <c r="B202" t="s">
        <v>185</v>
      </c>
      <c r="C202">
        <v>9</v>
      </c>
    </row>
    <row r="203" spans="1:3" x14ac:dyDescent="0.2">
      <c r="A203" t="s">
        <v>7</v>
      </c>
      <c r="B203" t="s">
        <v>186</v>
      </c>
      <c r="C203">
        <v>18</v>
      </c>
    </row>
    <row r="204" spans="1:3" x14ac:dyDescent="0.2">
      <c r="A204" t="s">
        <v>7</v>
      </c>
      <c r="B204" t="s">
        <v>187</v>
      </c>
      <c r="C204">
        <v>9</v>
      </c>
    </row>
    <row r="205" spans="1:3" x14ac:dyDescent="0.2">
      <c r="A205" t="s">
        <v>7</v>
      </c>
      <c r="B205" t="s">
        <v>188</v>
      </c>
      <c r="C205">
        <v>9</v>
      </c>
    </row>
    <row r="206" spans="1:3" x14ac:dyDescent="0.2">
      <c r="A206" t="s">
        <v>7</v>
      </c>
      <c r="B206" t="s">
        <v>189</v>
      </c>
      <c r="C206">
        <v>9</v>
      </c>
    </row>
    <row r="207" spans="1:3" x14ac:dyDescent="0.2">
      <c r="A207" t="s">
        <v>7</v>
      </c>
      <c r="B207" t="s">
        <v>190</v>
      </c>
      <c r="C207">
        <v>10</v>
      </c>
    </row>
    <row r="208" spans="1:3" x14ac:dyDescent="0.2">
      <c r="A208" t="s">
        <v>7</v>
      </c>
      <c r="B208" t="s">
        <v>191</v>
      </c>
      <c r="C208">
        <v>9</v>
      </c>
    </row>
    <row r="209" spans="1:3" x14ac:dyDescent="0.2">
      <c r="A209" t="s">
        <v>7</v>
      </c>
      <c r="B209" t="s">
        <v>192</v>
      </c>
      <c r="C209">
        <v>9</v>
      </c>
    </row>
    <row r="210" spans="1:3" x14ac:dyDescent="0.2">
      <c r="A210" t="s">
        <v>7</v>
      </c>
      <c r="B210" t="s">
        <v>193</v>
      </c>
      <c r="C210">
        <v>63</v>
      </c>
    </row>
    <row r="211" spans="1:3" x14ac:dyDescent="0.2">
      <c r="A211" t="s">
        <v>7</v>
      </c>
      <c r="B211" t="s">
        <v>194</v>
      </c>
      <c r="C211">
        <v>27</v>
      </c>
    </row>
    <row r="212" spans="1:3" x14ac:dyDescent="0.2">
      <c r="A212" t="s">
        <v>7</v>
      </c>
      <c r="B212" t="s">
        <v>195</v>
      </c>
      <c r="C212">
        <v>13</v>
      </c>
    </row>
    <row r="213" spans="1:3" x14ac:dyDescent="0.2">
      <c r="A213" t="s">
        <v>8</v>
      </c>
      <c r="B213" t="s">
        <v>196</v>
      </c>
      <c r="C213">
        <v>27</v>
      </c>
    </row>
    <row r="214" spans="1:3" x14ac:dyDescent="0.2">
      <c r="A214" t="s">
        <v>8</v>
      </c>
      <c r="B214" t="s">
        <v>197</v>
      </c>
      <c r="C214">
        <v>26</v>
      </c>
    </row>
    <row r="215" spans="1:3" x14ac:dyDescent="0.2">
      <c r="A215" t="s">
        <v>8</v>
      </c>
      <c r="B215" t="s">
        <v>198</v>
      </c>
      <c r="C215">
        <v>34</v>
      </c>
    </row>
    <row r="216" spans="1:3" x14ac:dyDescent="0.2">
      <c r="A216" t="s">
        <v>8</v>
      </c>
      <c r="B216" t="s">
        <v>199</v>
      </c>
      <c r="C216">
        <v>28</v>
      </c>
    </row>
    <row r="217" spans="1:3" x14ac:dyDescent="0.2">
      <c r="A217" t="s">
        <v>8</v>
      </c>
      <c r="B217" t="s">
        <v>200</v>
      </c>
      <c r="C217">
        <v>22</v>
      </c>
    </row>
    <row r="218" spans="1:3" x14ac:dyDescent="0.2">
      <c r="A218" t="s">
        <v>8</v>
      </c>
      <c r="B218" t="s">
        <v>201</v>
      </c>
      <c r="C218">
        <v>28</v>
      </c>
    </row>
    <row r="219" spans="1:3" x14ac:dyDescent="0.2">
      <c r="A219" t="s">
        <v>8</v>
      </c>
      <c r="B219" t="s">
        <v>202</v>
      </c>
      <c r="C219">
        <v>32</v>
      </c>
    </row>
    <row r="220" spans="1:3" x14ac:dyDescent="0.2">
      <c r="A220" t="s">
        <v>8</v>
      </c>
      <c r="B220" t="s">
        <v>203</v>
      </c>
      <c r="C220">
        <v>38</v>
      </c>
    </row>
    <row r="221" spans="1:3" x14ac:dyDescent="0.2">
      <c r="A221" t="s">
        <v>8</v>
      </c>
      <c r="B221" t="s">
        <v>204</v>
      </c>
      <c r="C221">
        <v>30</v>
      </c>
    </row>
    <row r="222" spans="1:3" x14ac:dyDescent="0.2">
      <c r="A222" t="s">
        <v>8</v>
      </c>
      <c r="B222" t="s">
        <v>205</v>
      </c>
      <c r="C222">
        <v>22</v>
      </c>
    </row>
    <row r="223" spans="1:3" x14ac:dyDescent="0.2">
      <c r="A223" t="s">
        <v>8</v>
      </c>
      <c r="B223" t="s">
        <v>206</v>
      </c>
      <c r="C223">
        <v>28</v>
      </c>
    </row>
    <row r="224" spans="1:3" x14ac:dyDescent="0.2">
      <c r="A224" t="s">
        <v>8</v>
      </c>
      <c r="B224" t="s">
        <v>207</v>
      </c>
      <c r="C224">
        <v>28</v>
      </c>
    </row>
    <row r="225" spans="1:3" x14ac:dyDescent="0.2">
      <c r="A225" t="s">
        <v>8</v>
      </c>
      <c r="B225" t="s">
        <v>208</v>
      </c>
      <c r="C225">
        <v>38</v>
      </c>
    </row>
    <row r="226" spans="1:3" x14ac:dyDescent="0.2">
      <c r="A226" t="s">
        <v>8</v>
      </c>
      <c r="B226" t="s">
        <v>209</v>
      </c>
      <c r="C226">
        <v>24</v>
      </c>
    </row>
    <row r="227" spans="1:3" x14ac:dyDescent="0.2">
      <c r="A227" t="s">
        <v>8</v>
      </c>
      <c r="B227" t="s">
        <v>129</v>
      </c>
      <c r="C227">
        <v>30</v>
      </c>
    </row>
    <row r="228" spans="1:3" x14ac:dyDescent="0.2">
      <c r="A228" t="s">
        <v>8</v>
      </c>
      <c r="B228" t="s">
        <v>210</v>
      </c>
      <c r="C228">
        <v>42</v>
      </c>
    </row>
    <row r="229" spans="1:3" x14ac:dyDescent="0.2">
      <c r="A229" t="s">
        <v>8</v>
      </c>
      <c r="B229" t="s">
        <v>16</v>
      </c>
      <c r="C229">
        <v>41</v>
      </c>
    </row>
    <row r="230" spans="1:3" x14ac:dyDescent="0.2">
      <c r="A230" t="s">
        <v>8</v>
      </c>
      <c r="B230" t="s">
        <v>211</v>
      </c>
      <c r="C230">
        <v>39</v>
      </c>
    </row>
    <row r="231" spans="1:3" x14ac:dyDescent="0.2">
      <c r="A231" t="s">
        <v>8</v>
      </c>
      <c r="B231" t="s">
        <v>142</v>
      </c>
      <c r="C231">
        <v>29</v>
      </c>
    </row>
    <row r="232" spans="1:3" x14ac:dyDescent="0.2">
      <c r="A232" t="s">
        <v>8</v>
      </c>
      <c r="B232" t="s">
        <v>212</v>
      </c>
      <c r="C232">
        <v>39</v>
      </c>
    </row>
    <row r="233" spans="1:3" x14ac:dyDescent="0.2">
      <c r="A233" t="s">
        <v>8</v>
      </c>
      <c r="B233" t="s">
        <v>18</v>
      </c>
      <c r="C233">
        <v>32</v>
      </c>
    </row>
    <row r="234" spans="1:3" x14ac:dyDescent="0.2">
      <c r="A234" t="s">
        <v>8</v>
      </c>
      <c r="B234" t="s">
        <v>213</v>
      </c>
      <c r="C234">
        <v>40</v>
      </c>
    </row>
    <row r="235" spans="1:3" x14ac:dyDescent="0.2">
      <c r="A235" t="s">
        <v>8</v>
      </c>
      <c r="B235" t="s">
        <v>145</v>
      </c>
      <c r="C235">
        <v>32</v>
      </c>
    </row>
    <row r="236" spans="1:3" x14ac:dyDescent="0.2">
      <c r="A236" t="s">
        <v>8</v>
      </c>
      <c r="B236" t="s">
        <v>214</v>
      </c>
      <c r="C236">
        <v>44</v>
      </c>
    </row>
    <row r="237" spans="1:3" x14ac:dyDescent="0.2">
      <c r="A237" t="s">
        <v>8</v>
      </c>
      <c r="B237" t="s">
        <v>215</v>
      </c>
      <c r="C237">
        <v>48</v>
      </c>
    </row>
    <row r="238" spans="1:3" x14ac:dyDescent="0.2">
      <c r="A238" t="s">
        <v>8</v>
      </c>
      <c r="B238" t="s">
        <v>216</v>
      </c>
      <c r="C238">
        <v>45</v>
      </c>
    </row>
    <row r="239" spans="1:3" x14ac:dyDescent="0.2">
      <c r="A239" t="s">
        <v>8</v>
      </c>
      <c r="B239" t="s">
        <v>148</v>
      </c>
      <c r="C239">
        <v>47</v>
      </c>
    </row>
    <row r="240" spans="1:3" x14ac:dyDescent="0.2">
      <c r="A240" t="s">
        <v>8</v>
      </c>
      <c r="B240" t="s">
        <v>217</v>
      </c>
      <c r="C240">
        <v>42</v>
      </c>
    </row>
    <row r="241" spans="1:3" x14ac:dyDescent="0.2">
      <c r="A241" t="s">
        <v>8</v>
      </c>
      <c r="B241" t="s">
        <v>218</v>
      </c>
      <c r="C241">
        <v>36</v>
      </c>
    </row>
    <row r="242" spans="1:3" x14ac:dyDescent="0.2">
      <c r="A242" t="s">
        <v>8</v>
      </c>
      <c r="B242" t="s">
        <v>23</v>
      </c>
      <c r="C242">
        <v>24</v>
      </c>
    </row>
    <row r="243" spans="1:3" x14ac:dyDescent="0.2">
      <c r="A243" t="s">
        <v>8</v>
      </c>
      <c r="B243" t="s">
        <v>219</v>
      </c>
      <c r="C243">
        <v>38</v>
      </c>
    </row>
    <row r="244" spans="1:3" x14ac:dyDescent="0.2">
      <c r="A244" t="s">
        <v>8</v>
      </c>
      <c r="B244" t="s">
        <v>24</v>
      </c>
      <c r="C244">
        <v>28</v>
      </c>
    </row>
    <row r="245" spans="1:3" x14ac:dyDescent="0.2">
      <c r="A245" t="s">
        <v>8</v>
      </c>
      <c r="B245" t="s">
        <v>220</v>
      </c>
      <c r="C245">
        <v>22</v>
      </c>
    </row>
    <row r="246" spans="1:3" x14ac:dyDescent="0.2">
      <c r="A246" t="s">
        <v>8</v>
      </c>
      <c r="B246" t="s">
        <v>160</v>
      </c>
      <c r="C246">
        <v>32</v>
      </c>
    </row>
    <row r="247" spans="1:3" x14ac:dyDescent="0.2">
      <c r="A247" t="s">
        <v>8</v>
      </c>
      <c r="B247" t="s">
        <v>221</v>
      </c>
      <c r="C247">
        <v>28</v>
      </c>
    </row>
    <row r="248" spans="1:3" x14ac:dyDescent="0.2">
      <c r="A248" t="s">
        <v>8</v>
      </c>
      <c r="B248" t="s">
        <v>222</v>
      </c>
      <c r="C248">
        <v>42</v>
      </c>
    </row>
    <row r="249" spans="1:3" x14ac:dyDescent="0.2">
      <c r="A249" t="s">
        <v>8</v>
      </c>
      <c r="B249" t="s">
        <v>163</v>
      </c>
      <c r="C249">
        <v>40</v>
      </c>
    </row>
    <row r="250" spans="1:3" x14ac:dyDescent="0.2">
      <c r="A250" t="s">
        <v>8</v>
      </c>
      <c r="B250" t="s">
        <v>223</v>
      </c>
      <c r="C250">
        <v>36</v>
      </c>
    </row>
    <row r="251" spans="1:3" x14ac:dyDescent="0.2">
      <c r="A251" t="s">
        <v>8</v>
      </c>
      <c r="B251" t="s">
        <v>167</v>
      </c>
      <c r="C251">
        <v>24</v>
      </c>
    </row>
    <row r="252" spans="1:3" x14ac:dyDescent="0.2">
      <c r="A252" t="s">
        <v>8</v>
      </c>
      <c r="B252" t="s">
        <v>168</v>
      </c>
      <c r="C252">
        <v>30</v>
      </c>
    </row>
    <row r="253" spans="1:3" x14ac:dyDescent="0.2">
      <c r="A253" t="s">
        <v>8</v>
      </c>
      <c r="B253" t="s">
        <v>224</v>
      </c>
      <c r="C253">
        <v>52</v>
      </c>
    </row>
    <row r="254" spans="1:3" x14ac:dyDescent="0.2">
      <c r="A254" t="s">
        <v>8</v>
      </c>
      <c r="B254" t="s">
        <v>29</v>
      </c>
      <c r="C254">
        <v>50</v>
      </c>
    </row>
    <row r="255" spans="1:3" x14ac:dyDescent="0.2">
      <c r="A255" t="s">
        <v>8</v>
      </c>
      <c r="B255" t="s">
        <v>174</v>
      </c>
      <c r="C255">
        <v>33</v>
      </c>
    </row>
    <row r="256" spans="1:3" x14ac:dyDescent="0.2">
      <c r="A256" t="s">
        <v>8</v>
      </c>
      <c r="B256" t="s">
        <v>175</v>
      </c>
      <c r="C256">
        <v>42</v>
      </c>
    </row>
    <row r="257" spans="1:3" x14ac:dyDescent="0.2">
      <c r="A257" t="s">
        <v>8</v>
      </c>
      <c r="B257" t="s">
        <v>30</v>
      </c>
      <c r="C257">
        <v>35</v>
      </c>
    </row>
    <row r="258" spans="1:3" x14ac:dyDescent="0.2">
      <c r="A258" t="s">
        <v>8</v>
      </c>
      <c r="B258" t="s">
        <v>225</v>
      </c>
      <c r="C258">
        <v>20</v>
      </c>
    </row>
    <row r="259" spans="1:3" x14ac:dyDescent="0.2">
      <c r="A259" t="s">
        <v>8</v>
      </c>
      <c r="B259" t="s">
        <v>226</v>
      </c>
      <c r="C259">
        <v>28</v>
      </c>
    </row>
    <row r="260" spans="1:3" x14ac:dyDescent="0.2">
      <c r="A260" t="s">
        <v>8</v>
      </c>
      <c r="B260" t="s">
        <v>227</v>
      </c>
      <c r="C260">
        <v>22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showRowColHeaders="0" tabSelected="1" zoomScale="148" zoomScaleNormal="148" workbookViewId="0">
      <selection activeCell="C19" sqref="C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8.83203125" defaultRowHeight="15" x14ac:dyDescent="0.2"/>
  <cols>
    <col min="1" max="1" width="2.33203125" customWidth="1"/>
    <col min="2" max="2" width="32.33203125" customWidth="1"/>
    <col min="3" max="3" width="25.1640625" customWidth="1"/>
    <col min="4" max="4" width="2.5" customWidth="1"/>
    <col min="5" max="5" width="28" customWidth="1"/>
    <col min="6" max="6" width="20" customWidth="1"/>
    <col min="7" max="7" width="18" customWidth="1"/>
    <col min="8" max="8" width="14" customWidth="1"/>
    <col min="9" max="9" width="20" customWidth="1"/>
    <col min="10" max="10" width="2" customWidth="1"/>
    <col min="11" max="12" width="15" customWidth="1"/>
  </cols>
  <sheetData>
    <row r="2" spans="2:12" ht="21" x14ac:dyDescent="0.25">
      <c r="B2" s="20" t="s">
        <v>279</v>
      </c>
      <c r="C2" s="20"/>
      <c r="D2" s="20"/>
      <c r="E2" s="20"/>
      <c r="F2" s="20"/>
    </row>
    <row r="3" spans="2:12" ht="16" thickBot="1" x14ac:dyDescent="0.25"/>
    <row r="4" spans="2:12" ht="16" x14ac:dyDescent="0.2">
      <c r="B4" s="21" t="s">
        <v>261</v>
      </c>
      <c r="C4" s="22"/>
      <c r="E4" s="25" t="s">
        <v>260</v>
      </c>
      <c r="F4" s="26"/>
    </row>
    <row r="5" spans="2:12" x14ac:dyDescent="0.2">
      <c r="B5" s="12" t="s">
        <v>0</v>
      </c>
      <c r="C5" s="11"/>
      <c r="E5" s="15" t="s">
        <v>228</v>
      </c>
      <c r="F5" s="16">
        <f>SUM($C$9:$C$12)*$C$13*$C$7*IF($C$30="Junior",0.9,IF($C$30="Standard",1,1.2))+$C$14*$C$7*$C$13*$C$15*IF($C$30="Junior",0.9,IF($C$30="Standard",1,1.2))+$C$26*$C$13*$C$7*IF($C$30="Junior",0.9,IF($C$30="Standard",1,1.2))*($C$27/100)+$C$28*$C$7*IF($C$30="Junior",0.9,IF($C$30="Standard",1,1.2))*($C$29/100)</f>
        <v>0</v>
      </c>
      <c r="G5" s="3"/>
      <c r="H5" s="3"/>
    </row>
    <row r="6" spans="2:12" x14ac:dyDescent="0.2">
      <c r="B6" s="12" t="s">
        <v>229</v>
      </c>
      <c r="C6" s="11"/>
      <c r="E6" s="15" t="s">
        <v>230</v>
      </c>
      <c r="F6" s="16">
        <f>SUM($C$17:$C$23)</f>
        <v>0</v>
      </c>
      <c r="G6" s="4"/>
      <c r="H6" s="5"/>
    </row>
    <row r="7" spans="2:12" x14ac:dyDescent="0.2">
      <c r="B7" s="12" t="s">
        <v>231</v>
      </c>
      <c r="C7" s="11">
        <f>SUMPRODUCT((Rates!$A$2:$A$260=$C$5)*(Rates!$B$2:$B$260=$C$6)*Rates!$C$2:$C$260)</f>
        <v>0</v>
      </c>
      <c r="E7" s="15" t="s">
        <v>232</v>
      </c>
      <c r="F7" s="16">
        <f>IF($C$25=0,0,$F$6*$C$25/100)</f>
        <v>0</v>
      </c>
      <c r="G7" s="4"/>
      <c r="H7" s="5"/>
    </row>
    <row r="8" spans="2:12" ht="16" x14ac:dyDescent="0.2">
      <c r="B8" s="23" t="s">
        <v>262</v>
      </c>
      <c r="C8" s="24"/>
      <c r="E8" s="15" t="s">
        <v>233</v>
      </c>
      <c r="F8" s="16">
        <f>SUM($F$5:$F$7)</f>
        <v>0</v>
      </c>
      <c r="G8" s="4"/>
      <c r="H8" s="5"/>
    </row>
    <row r="9" spans="2:12" x14ac:dyDescent="0.2">
      <c r="B9" s="12" t="s">
        <v>234</v>
      </c>
      <c r="C9" s="11">
        <v>0</v>
      </c>
      <c r="E9" s="15" t="s">
        <v>235</v>
      </c>
      <c r="F9" s="16">
        <v>10</v>
      </c>
      <c r="G9" s="4"/>
      <c r="H9" s="5"/>
    </row>
    <row r="10" spans="2:12" x14ac:dyDescent="0.2">
      <c r="B10" s="12" t="s">
        <v>277</v>
      </c>
      <c r="C10" s="11">
        <v>0</v>
      </c>
      <c r="E10" s="15" t="s">
        <v>4</v>
      </c>
      <c r="F10" s="16" t="e">
        <f>(($F$8*(1+$F$9/100))*$C$31/100)</f>
        <v>#N/A</v>
      </c>
    </row>
    <row r="11" spans="2:12" ht="17" thickBot="1" x14ac:dyDescent="0.25">
      <c r="B11" s="12" t="s">
        <v>276</v>
      </c>
      <c r="C11" s="11">
        <v>0</v>
      </c>
      <c r="E11" s="18" t="s">
        <v>236</v>
      </c>
      <c r="F11" s="19" t="e">
        <f>MROUND(($F$8*(1+$F$9/100))+$F$10,5)</f>
        <v>#N/A</v>
      </c>
    </row>
    <row r="12" spans="2:12" x14ac:dyDescent="0.2">
      <c r="B12" s="12" t="s">
        <v>237</v>
      </c>
      <c r="C12" s="11">
        <v>0</v>
      </c>
    </row>
    <row r="13" spans="2:12" x14ac:dyDescent="0.2">
      <c r="B13" s="12" t="s">
        <v>238</v>
      </c>
      <c r="C13" s="11">
        <v>8</v>
      </c>
      <c r="K13" s="8"/>
      <c r="L13" s="9"/>
    </row>
    <row r="14" spans="2:12" x14ac:dyDescent="0.2">
      <c r="B14" s="12" t="s">
        <v>239</v>
      </c>
      <c r="C14" s="11">
        <v>0</v>
      </c>
      <c r="K14" s="8"/>
      <c r="L14" s="10"/>
    </row>
    <row r="15" spans="2:12" x14ac:dyDescent="0.2">
      <c r="B15" s="12" t="s">
        <v>240</v>
      </c>
      <c r="C15" s="11">
        <v>0.5</v>
      </c>
      <c r="K15" s="8"/>
      <c r="L15" s="10"/>
    </row>
    <row r="16" spans="2:12" ht="16" x14ac:dyDescent="0.2">
      <c r="B16" s="23" t="s">
        <v>263</v>
      </c>
      <c r="C16" s="24"/>
      <c r="K16" s="8"/>
      <c r="L16" s="10"/>
    </row>
    <row r="17" spans="2:12" x14ac:dyDescent="0.2">
      <c r="B17" s="12" t="s">
        <v>241</v>
      </c>
      <c r="C17" s="11">
        <v>0</v>
      </c>
      <c r="K17" s="8"/>
      <c r="L17" s="10"/>
    </row>
    <row r="18" spans="2:12" x14ac:dyDescent="0.2">
      <c r="B18" s="12" t="s">
        <v>242</v>
      </c>
      <c r="C18" s="11">
        <v>0</v>
      </c>
    </row>
    <row r="19" spans="2:12" x14ac:dyDescent="0.2">
      <c r="B19" s="12" t="s">
        <v>243</v>
      </c>
      <c r="C19" s="11">
        <v>0</v>
      </c>
    </row>
    <row r="20" spans="2:12" x14ac:dyDescent="0.2">
      <c r="B20" s="12" t="s">
        <v>244</v>
      </c>
      <c r="C20" s="11">
        <v>0</v>
      </c>
      <c r="E20" s="6" t="s">
        <v>245</v>
      </c>
      <c r="F20" s="7" t="s">
        <v>246</v>
      </c>
    </row>
    <row r="21" spans="2:12" x14ac:dyDescent="0.2">
      <c r="B21" s="12" t="s">
        <v>247</v>
      </c>
      <c r="C21" s="11">
        <v>0</v>
      </c>
      <c r="E21" s="2" t="s">
        <v>248</v>
      </c>
      <c r="F21" s="1">
        <f>F5</f>
        <v>0</v>
      </c>
    </row>
    <row r="22" spans="2:12" x14ac:dyDescent="0.2">
      <c r="B22" s="12" t="s">
        <v>249</v>
      </c>
      <c r="C22" s="11">
        <v>0</v>
      </c>
      <c r="E22" s="2" t="s">
        <v>250</v>
      </c>
      <c r="F22" s="1">
        <f>F6</f>
        <v>0</v>
      </c>
    </row>
    <row r="23" spans="2:12" x14ac:dyDescent="0.2">
      <c r="B23" s="12" t="s">
        <v>251</v>
      </c>
      <c r="C23" s="11">
        <v>0</v>
      </c>
      <c r="E23" s="2" t="s">
        <v>4</v>
      </c>
      <c r="F23" s="1" t="e">
        <f>F10</f>
        <v>#N/A</v>
      </c>
    </row>
    <row r="24" spans="2:12" ht="16" x14ac:dyDescent="0.2">
      <c r="B24" s="23" t="s">
        <v>264</v>
      </c>
      <c r="C24" s="24"/>
      <c r="E24" s="2" t="s">
        <v>252</v>
      </c>
      <c r="F24" s="1">
        <f>F8*F9/100</f>
        <v>0</v>
      </c>
    </row>
    <row r="25" spans="2:12" x14ac:dyDescent="0.2">
      <c r="B25" s="12" t="s">
        <v>253</v>
      </c>
      <c r="C25" s="11">
        <v>0</v>
      </c>
    </row>
    <row r="26" spans="2:12" x14ac:dyDescent="0.2">
      <c r="B26" s="12" t="s">
        <v>254</v>
      </c>
      <c r="C26" s="11">
        <v>0</v>
      </c>
    </row>
    <row r="27" spans="2:12" x14ac:dyDescent="0.2">
      <c r="B27" s="12" t="s">
        <v>255</v>
      </c>
      <c r="C27" s="11">
        <v>0</v>
      </c>
    </row>
    <row r="28" spans="2:12" x14ac:dyDescent="0.2">
      <c r="B28" s="12" t="s">
        <v>256</v>
      </c>
      <c r="C28" s="11">
        <v>0</v>
      </c>
    </row>
    <row r="29" spans="2:12" x14ac:dyDescent="0.2">
      <c r="B29" s="12" t="s">
        <v>257</v>
      </c>
      <c r="C29" s="11">
        <v>0</v>
      </c>
    </row>
    <row r="30" spans="2:12" x14ac:dyDescent="0.2">
      <c r="B30" s="12" t="s">
        <v>258</v>
      </c>
      <c r="C30" s="11" t="s">
        <v>278</v>
      </c>
    </row>
    <row r="31" spans="2:12" ht="16" thickBot="1" x14ac:dyDescent="0.25">
      <c r="B31" s="14" t="s">
        <v>259</v>
      </c>
      <c r="C31" s="13" t="e">
        <f>VLOOKUP(C5,Rates!$F$2:$G$5,2,FALSE)</f>
        <v>#N/A</v>
      </c>
      <c r="F31" s="17" t="s">
        <v>265</v>
      </c>
    </row>
    <row r="32" spans="2:12" x14ac:dyDescent="0.2">
      <c r="F32" s="17"/>
    </row>
  </sheetData>
  <mergeCells count="6">
    <mergeCell ref="B2:F2"/>
    <mergeCell ref="B4:C4"/>
    <mergeCell ref="B8:C8"/>
    <mergeCell ref="B16:C16"/>
    <mergeCell ref="B24:C24"/>
    <mergeCell ref="E4:F4"/>
  </mergeCells>
  <dataValidations count="6">
    <dataValidation type="list" showInputMessage="1" showErrorMessage="1" sqref="C5" xr:uid="{00000000-0002-0000-0100-000000000000}">
      <formula1>"Suisse,France,Belgique,Canada"</formula1>
    </dataValidation>
    <dataValidation type="list" showInputMessage="1" showErrorMessage="1" sqref="C6" xr:uid="{00000000-0002-0000-0100-000001000000}">
      <formula1>INDIRECT($C$5 &amp; "Roles")</formula1>
    </dataValidation>
    <dataValidation type="list" allowBlank="1" showInputMessage="1" showErrorMessage="1" sqref="C25" xr:uid="{00000000-0002-0000-0100-000002000000}">
      <formula1>"0,5,10,15,20,30,40,50,100"</formula1>
    </dataValidation>
    <dataValidation type="list" allowBlank="1" showInputMessage="1" showErrorMessage="1" sqref="C27 C29" xr:uid="{00000000-0002-0000-0100-000003000000}">
      <formula1>"0,10,20,25,30,50,100,150,200"</formula1>
    </dataValidation>
    <dataValidation type="list" allowBlank="1" showInputMessage="1" showErrorMessage="1" sqref="C30" xr:uid="{00000000-0002-0000-0100-000005000000}">
      <formula1>"Junior,Standard,Senior"</formula1>
    </dataValidation>
    <dataValidation type="list" showInputMessage="1" showErrorMessage="1" sqref="F9" xr:uid="{00000000-0002-0000-0100-000006000000}">
      <formula1>"5,10,15"</formula1>
    </dataValidation>
  </dataValidations>
  <hyperlinks>
    <hyperlink ref="F31" r:id="rId1" xr:uid="{3DC0FB0A-2985-F64D-B4BC-22F2410E985D}"/>
  </hyperlinks>
  <pageMargins left="0.75" right="0.75" top="1" bottom="1" header="0.5" footer="0.5"/>
  <pageSetup paperSize="9" orientation="portrait" horizontalDpi="0" verticalDpi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Rates</vt:lpstr>
      <vt:lpstr>Calculator</vt:lpstr>
      <vt:lpstr>AllRoles</vt:lpstr>
      <vt:lpstr>BelgiqueRoles</vt:lpstr>
      <vt:lpstr>CanadaRoles</vt:lpstr>
      <vt:lpstr>FranceRoles</vt:lpstr>
      <vt:lpstr>SuisseRoles</vt:lpstr>
      <vt:lpstr>TVA_Table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Huescar Elliot</cp:lastModifiedBy>
  <dcterms:created xsi:type="dcterms:W3CDTF">2025-08-19T08:51:13Z</dcterms:created>
  <dcterms:modified xsi:type="dcterms:W3CDTF">2025-12-16T20:42:11Z</dcterms:modified>
</cp:coreProperties>
</file>