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/>
  <mc:AlternateContent xmlns:mc="http://schemas.openxmlformats.org/markup-compatibility/2006">
    <mc:Choice Requires="x15">
      <x15ac:absPath xmlns:x15ac="http://schemas.microsoft.com/office/spreadsheetml/2010/11/ac" url="C:\Users\p000641f\Downloads\New folder\Team Academy\Progress Dashboard\"/>
    </mc:Choice>
  </mc:AlternateContent>
  <xr:revisionPtr revIDLastSave="0" documentId="13_ncr:1_{DF0B699E-184D-4D28-8D0E-B1358C57A67A}" xr6:coauthVersionLast="47" xr6:coauthVersionMax="47" xr10:uidLastSave="{00000000-0000-0000-0000-000000000000}"/>
  <bookViews>
    <workbookView xWindow="28680" yWindow="-120" windowWidth="29040" windowHeight="15840" activeTab="2" xr2:uid="{00000000-000D-0000-FFFF-FFFF00000000}"/>
  </bookViews>
  <sheets>
    <sheet name="PM" sheetId="1" r:id="rId1"/>
    <sheet name="PJ3" sheetId="6" r:id="rId2"/>
    <sheet name="PJ1" sheetId="4" r:id="rId3"/>
    <sheet name="Sheet2" sheetId="5" r:id="rId4"/>
    <sheet name="Discipline" sheetId="2" state="hidden" r:id="rId5"/>
    <sheet name="Document Types" sheetId="3" state="hidden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69" i="4" l="1"/>
  <c r="B170" i="4" s="1"/>
  <c r="B171" i="4" s="1"/>
  <c r="B172" i="4" s="1"/>
  <c r="B173" i="4" s="1"/>
  <c r="B174" i="4" s="1"/>
  <c r="B175" i="4" s="1"/>
  <c r="B176" i="4" s="1"/>
  <c r="B177" i="4" s="1"/>
  <c r="B178" i="4" s="1"/>
  <c r="B179" i="4" s="1"/>
  <c r="B180" i="4" s="1"/>
  <c r="B181" i="4" s="1"/>
  <c r="B182" i="4" s="1"/>
  <c r="B183" i="4" s="1"/>
  <c r="B184" i="4" s="1"/>
  <c r="B185" i="4" s="1"/>
  <c r="B186" i="4" s="1"/>
  <c r="B187" i="4" s="1"/>
  <c r="BU168" i="4"/>
  <c r="BT168" i="4"/>
  <c r="BS168" i="4"/>
  <c r="S168" i="4"/>
  <c r="I168" i="4"/>
  <c r="J5" i="1"/>
  <c r="J6" i="1"/>
  <c r="J7" i="1"/>
  <c r="J8" i="1"/>
  <c r="J4" i="1"/>
  <c r="I146" i="4"/>
  <c r="I147" i="4"/>
  <c r="I148" i="4"/>
  <c r="I149" i="4"/>
  <c r="I150" i="4"/>
  <c r="I151" i="4"/>
  <c r="I152" i="4"/>
  <c r="I153" i="4"/>
  <c r="I154" i="4"/>
  <c r="I155" i="4"/>
  <c r="I156" i="4"/>
  <c r="I157" i="4"/>
  <c r="I158" i="4"/>
  <c r="I159" i="4"/>
  <c r="I160" i="4"/>
  <c r="I161" i="4"/>
  <c r="I162" i="4"/>
  <c r="I163" i="4"/>
  <c r="I164" i="4"/>
  <c r="I165" i="4"/>
  <c r="I166" i="4"/>
  <c r="I167" i="4"/>
  <c r="I169" i="4"/>
  <c r="I170" i="4"/>
  <c r="I171" i="4"/>
  <c r="I172" i="4"/>
  <c r="I173" i="4"/>
  <c r="I174" i="4"/>
  <c r="I145" i="4"/>
  <c r="I7" i="1"/>
  <c r="G7" i="1"/>
  <c r="I6" i="1"/>
  <c r="G6" i="1"/>
  <c r="I5" i="1"/>
  <c r="G5" i="1"/>
  <c r="I8" i="1"/>
  <c r="G8" i="1"/>
  <c r="BJ38" i="6"/>
  <c r="BJ39" i="6"/>
  <c r="BJ40" i="6"/>
  <c r="BJ41" i="6"/>
  <c r="BJ42" i="6"/>
  <c r="BJ43" i="6"/>
  <c r="BJ44" i="6"/>
  <c r="BJ37" i="6"/>
  <c r="BI38" i="6"/>
  <c r="BI39" i="6"/>
  <c r="BI40" i="6"/>
  <c r="BI41" i="6"/>
  <c r="BI42" i="6"/>
  <c r="BI43" i="6"/>
  <c r="BI44" i="6"/>
  <c r="BI45" i="6"/>
  <c r="BI46" i="6"/>
  <c r="BI47" i="6"/>
  <c r="BI48" i="6"/>
  <c r="BI37" i="6"/>
  <c r="BI49" i="6"/>
  <c r="BI50" i="6"/>
  <c r="BE175" i="6"/>
  <c r="BE174" i="6"/>
  <c r="BE173" i="6"/>
  <c r="BE172" i="6"/>
  <c r="BE171" i="6"/>
  <c r="BE170" i="6"/>
  <c r="BE169" i="6"/>
  <c r="BE168" i="6"/>
  <c r="BE167" i="6"/>
  <c r="BE166" i="6"/>
  <c r="BE165" i="6"/>
  <c r="BE164" i="6"/>
  <c r="BE163" i="6"/>
  <c r="BE162" i="6"/>
  <c r="BE161" i="6"/>
  <c r="BE160" i="6"/>
  <c r="BE159" i="6"/>
  <c r="BE158" i="6"/>
  <c r="BE157" i="6"/>
  <c r="BE156" i="6"/>
  <c r="BE155" i="6"/>
  <c r="BE154" i="6"/>
  <c r="BE153" i="6"/>
  <c r="BE152" i="6"/>
  <c r="BE151" i="6"/>
  <c r="BE150" i="6"/>
  <c r="BE149" i="6"/>
  <c r="BE148" i="6"/>
  <c r="BE147" i="6"/>
  <c r="BE146" i="6"/>
  <c r="BE145" i="6"/>
  <c r="BE144" i="6"/>
  <c r="BE143" i="6"/>
  <c r="BE142" i="6"/>
  <c r="BE141" i="6"/>
  <c r="BE140" i="6"/>
  <c r="BE139" i="6"/>
  <c r="BE138" i="6"/>
  <c r="BE137" i="6"/>
  <c r="BE136" i="6"/>
  <c r="BE135" i="6"/>
  <c r="BE134" i="6"/>
  <c r="BE133" i="6"/>
  <c r="BE132" i="6"/>
  <c r="BE131" i="6"/>
  <c r="BE130" i="6"/>
  <c r="BE129" i="6"/>
  <c r="BE128" i="6"/>
  <c r="BE127" i="6"/>
  <c r="BE126" i="6"/>
  <c r="BE125" i="6"/>
  <c r="BE124" i="6"/>
  <c r="BE123" i="6"/>
  <c r="BE122" i="6"/>
  <c r="BE121" i="6"/>
  <c r="BE120" i="6"/>
  <c r="BE119" i="6"/>
  <c r="BD45" i="6"/>
  <c r="BJ45" i="6" s="1"/>
  <c r="S12" i="6"/>
  <c r="P64" i="6"/>
  <c r="O64" i="6"/>
  <c r="S13" i="6"/>
  <c r="S34" i="6"/>
  <c r="I124" i="6"/>
  <c r="I125" i="6"/>
  <c r="I126" i="6"/>
  <c r="I127" i="6"/>
  <c r="I128" i="6"/>
  <c r="I129" i="6"/>
  <c r="I130" i="6"/>
  <c r="I131" i="6"/>
  <c r="I132" i="6"/>
  <c r="I133" i="6"/>
  <c r="I134" i="6"/>
  <c r="I135" i="6"/>
  <c r="I136" i="6"/>
  <c r="I137" i="6"/>
  <c r="I138" i="6"/>
  <c r="I139" i="6"/>
  <c r="I140" i="6"/>
  <c r="I141" i="6"/>
  <c r="I142" i="6"/>
  <c r="I143" i="6"/>
  <c r="I144" i="6"/>
  <c r="I145" i="6"/>
  <c r="I146" i="6"/>
  <c r="I147" i="6"/>
  <c r="I148" i="6"/>
  <c r="I149" i="6"/>
  <c r="I150" i="6"/>
  <c r="I151" i="6"/>
  <c r="I152" i="6"/>
  <c r="I153" i="6"/>
  <c r="I154" i="6"/>
  <c r="I155" i="6"/>
  <c r="I156" i="6"/>
  <c r="I157" i="6"/>
  <c r="I158" i="6"/>
  <c r="I159" i="6"/>
  <c r="I160" i="6"/>
  <c r="I161" i="6"/>
  <c r="I162" i="6"/>
  <c r="I163" i="6"/>
  <c r="I164" i="6"/>
  <c r="I165" i="6"/>
  <c r="I166" i="6"/>
  <c r="I167" i="6"/>
  <c r="I168" i="6"/>
  <c r="I169" i="6"/>
  <c r="I170" i="6"/>
  <c r="I171" i="6"/>
  <c r="I172" i="6"/>
  <c r="I173" i="6"/>
  <c r="I174" i="6"/>
  <c r="I123" i="6"/>
  <c r="I12" i="6"/>
  <c r="I13" i="6"/>
  <c r="I14" i="6"/>
  <c r="I15" i="6"/>
  <c r="I16" i="6"/>
  <c r="I17" i="6"/>
  <c r="I18" i="6"/>
  <c r="I19" i="6"/>
  <c r="I20" i="6"/>
  <c r="I21" i="6"/>
  <c r="I22" i="6"/>
  <c r="I23" i="6"/>
  <c r="I24" i="6"/>
  <c r="I25" i="6"/>
  <c r="I26" i="6"/>
  <c r="I27" i="6"/>
  <c r="I28" i="6"/>
  <c r="I29" i="6"/>
  <c r="I30" i="6"/>
  <c r="I31" i="6"/>
  <c r="I32" i="6"/>
  <c r="I33" i="6"/>
  <c r="I34" i="6"/>
  <c r="I35" i="6"/>
  <c r="I36" i="6"/>
  <c r="I37" i="6"/>
  <c r="I38" i="6"/>
  <c r="I39" i="6"/>
  <c r="I40" i="6"/>
  <c r="I41" i="6"/>
  <c r="I42" i="6"/>
  <c r="I43" i="6"/>
  <c r="I44" i="6"/>
  <c r="I45" i="6"/>
  <c r="I46" i="6"/>
  <c r="I47" i="6"/>
  <c r="I48" i="6"/>
  <c r="I49" i="6"/>
  <c r="I50" i="6"/>
  <c r="I51" i="6"/>
  <c r="I52" i="6"/>
  <c r="I53" i="6"/>
  <c r="I54" i="6"/>
  <c r="I55" i="6"/>
  <c r="I56" i="6"/>
  <c r="I57" i="6"/>
  <c r="I58" i="6"/>
  <c r="I59" i="6"/>
  <c r="I60" i="6"/>
  <c r="I61" i="6"/>
  <c r="I62" i="6"/>
  <c r="I63" i="6"/>
  <c r="I64" i="6"/>
  <c r="I65" i="6"/>
  <c r="I66" i="6"/>
  <c r="I67" i="6"/>
  <c r="I68" i="6"/>
  <c r="I69" i="6"/>
  <c r="I70" i="6"/>
  <c r="I71" i="6"/>
  <c r="I72" i="6"/>
  <c r="I73" i="6"/>
  <c r="I74" i="6"/>
  <c r="I75" i="6"/>
  <c r="I76" i="6"/>
  <c r="I77" i="6"/>
  <c r="I78" i="6"/>
  <c r="I79" i="6"/>
  <c r="I80" i="6"/>
  <c r="I81" i="6"/>
  <c r="I82" i="6"/>
  <c r="I83" i="6"/>
  <c r="I84" i="6"/>
  <c r="I85" i="6"/>
  <c r="I86" i="6"/>
  <c r="I87" i="6"/>
  <c r="I88" i="6"/>
  <c r="I89" i="6"/>
  <c r="I90" i="6"/>
  <c r="I91" i="6"/>
  <c r="I92" i="6"/>
  <c r="I93" i="6"/>
  <c r="I94" i="6"/>
  <c r="I95" i="6"/>
  <c r="I96" i="6"/>
  <c r="I97" i="6"/>
  <c r="I98" i="6"/>
  <c r="I99" i="6"/>
  <c r="I100" i="6"/>
  <c r="I101" i="6"/>
  <c r="I102" i="6"/>
  <c r="I103" i="6"/>
  <c r="I104" i="6"/>
  <c r="I105" i="6"/>
  <c r="I106" i="6"/>
  <c r="I107" i="6"/>
  <c r="I108" i="6"/>
  <c r="I109" i="6"/>
  <c r="I110" i="6"/>
  <c r="I111" i="6"/>
  <c r="I112" i="6"/>
  <c r="I113" i="6"/>
  <c r="I114" i="6"/>
  <c r="I115" i="6"/>
  <c r="I116" i="6"/>
  <c r="I117" i="6"/>
  <c r="I118" i="6"/>
  <c r="I119" i="6"/>
  <c r="I120" i="6"/>
  <c r="I121" i="6"/>
  <c r="I122" i="6"/>
  <c r="S14" i="6"/>
  <c r="S15" i="6"/>
  <c r="S16" i="6"/>
  <c r="S17" i="6"/>
  <c r="S18" i="6"/>
  <c r="S19" i="6"/>
  <c r="S20" i="6"/>
  <c r="S21" i="6"/>
  <c r="S22" i="6"/>
  <c r="S23" i="6"/>
  <c r="S24" i="6"/>
  <c r="S25" i="6"/>
  <c r="S26" i="6"/>
  <c r="S27" i="6"/>
  <c r="S28" i="6"/>
  <c r="S29" i="6"/>
  <c r="S30" i="6"/>
  <c r="S31" i="6"/>
  <c r="S32" i="6"/>
  <c r="S33" i="6"/>
  <c r="S35" i="6"/>
  <c r="S36" i="6"/>
  <c r="S37" i="6"/>
  <c r="S38" i="6"/>
  <c r="S39" i="6"/>
  <c r="S40" i="6"/>
  <c r="S41" i="6"/>
  <c r="S42" i="6"/>
  <c r="S43" i="6"/>
  <c r="S44" i="6"/>
  <c r="S45" i="6"/>
  <c r="S46" i="6"/>
  <c r="S47" i="6"/>
  <c r="S48" i="6"/>
  <c r="S49" i="6"/>
  <c r="S50" i="6"/>
  <c r="S51" i="6"/>
  <c r="BI51" i="6"/>
  <c r="S52" i="6"/>
  <c r="BI52" i="6"/>
  <c r="S53" i="6"/>
  <c r="BI53" i="6"/>
  <c r="S54" i="6"/>
  <c r="BI54" i="6"/>
  <c r="S55" i="6"/>
  <c r="BI55" i="6"/>
  <c r="S56" i="6"/>
  <c r="BI56" i="6"/>
  <c r="S57" i="6"/>
  <c r="BI57" i="6"/>
  <c r="S58" i="6"/>
  <c r="BI58" i="6"/>
  <c r="S59" i="6"/>
  <c r="BI59" i="6"/>
  <c r="S60" i="6"/>
  <c r="BI60" i="6"/>
  <c r="S61" i="6"/>
  <c r="BI61" i="6"/>
  <c r="S62" i="6"/>
  <c r="BI62" i="6"/>
  <c r="S63" i="6"/>
  <c r="BI63" i="6"/>
  <c r="S64" i="6"/>
  <c r="BI64" i="6"/>
  <c r="S65" i="6"/>
  <c r="BI65" i="6"/>
  <c r="S66" i="6"/>
  <c r="BI66" i="6"/>
  <c r="S67" i="6"/>
  <c r="BI67" i="6"/>
  <c r="S68" i="6"/>
  <c r="BI68" i="6"/>
  <c r="S69" i="6"/>
  <c r="BI69" i="6"/>
  <c r="S70" i="6"/>
  <c r="BI70" i="6"/>
  <c r="S71" i="6"/>
  <c r="BI71" i="6"/>
  <c r="S72" i="6"/>
  <c r="BI72" i="6"/>
  <c r="S73" i="6"/>
  <c r="BI73" i="6"/>
  <c r="S74" i="6"/>
  <c r="BI74" i="6"/>
  <c r="S75" i="6"/>
  <c r="BI75" i="6"/>
  <c r="S76" i="6"/>
  <c r="BI76" i="6"/>
  <c r="S77" i="6"/>
  <c r="BI77" i="6"/>
  <c r="S78" i="6"/>
  <c r="BI78" i="6"/>
  <c r="S79" i="6"/>
  <c r="BI79" i="6"/>
  <c r="S80" i="6"/>
  <c r="BI80" i="6"/>
  <c r="S81" i="6"/>
  <c r="BI81" i="6"/>
  <c r="S82" i="6"/>
  <c r="BI82" i="6"/>
  <c r="S83" i="6"/>
  <c r="BI83" i="6"/>
  <c r="S84" i="6"/>
  <c r="BI84" i="6"/>
  <c r="S85" i="6"/>
  <c r="BI85" i="6"/>
  <c r="S86" i="6"/>
  <c r="BI86" i="6"/>
  <c r="S87" i="6"/>
  <c r="BI87" i="6"/>
  <c r="S88" i="6"/>
  <c r="BI88" i="6"/>
  <c r="S89" i="6"/>
  <c r="BI89" i="6"/>
  <c r="S90" i="6"/>
  <c r="BI90" i="6"/>
  <c r="S91" i="6"/>
  <c r="BI91" i="6"/>
  <c r="S92" i="6"/>
  <c r="BI92" i="6"/>
  <c r="S93" i="6"/>
  <c r="BI93" i="6"/>
  <c r="S94" i="6"/>
  <c r="BI94" i="6"/>
  <c r="S95" i="6"/>
  <c r="BI95" i="6"/>
  <c r="S96" i="6"/>
  <c r="BI96" i="6"/>
  <c r="S97" i="6"/>
  <c r="BI97" i="6"/>
  <c r="S98" i="6"/>
  <c r="BI98" i="6"/>
  <c r="S99" i="6"/>
  <c r="BI99" i="6"/>
  <c r="S100" i="6"/>
  <c r="BI100" i="6"/>
  <c r="S101" i="6"/>
  <c r="BI101" i="6"/>
  <c r="S102" i="6"/>
  <c r="BI102" i="6"/>
  <c r="S103" i="6"/>
  <c r="BI103" i="6"/>
  <c r="S104" i="6"/>
  <c r="BI104" i="6"/>
  <c r="S105" i="6"/>
  <c r="BI105" i="6"/>
  <c r="S106" i="6"/>
  <c r="BI106" i="6"/>
  <c r="S107" i="6"/>
  <c r="BI107" i="6"/>
  <c r="S108" i="6"/>
  <c r="BI108" i="6"/>
  <c r="S109" i="6"/>
  <c r="BI109" i="6"/>
  <c r="S110" i="6"/>
  <c r="BI110" i="6"/>
  <c r="S111" i="6"/>
  <c r="BI111" i="6"/>
  <c r="S112" i="6"/>
  <c r="BI112" i="6"/>
  <c r="S113" i="6"/>
  <c r="BI113" i="6"/>
  <c r="S114" i="6"/>
  <c r="BI114" i="6"/>
  <c r="S115" i="6"/>
  <c r="S116" i="6"/>
  <c r="S117" i="6"/>
  <c r="S118" i="6"/>
  <c r="BI118" i="6"/>
  <c r="S119" i="6"/>
  <c r="BI119" i="6"/>
  <c r="S120" i="6"/>
  <c r="BI120" i="6"/>
  <c r="S121" i="6"/>
  <c r="BI121" i="6"/>
  <c r="S122" i="6"/>
  <c r="S123" i="6"/>
  <c r="S124" i="6"/>
  <c r="S125" i="6"/>
  <c r="S126" i="6"/>
  <c r="S127" i="6"/>
  <c r="BD46" i="6" l="1"/>
  <c r="BD47" i="6" s="1"/>
  <c r="BD48" i="6" s="1"/>
  <c r="BD49" i="6" s="1"/>
  <c r="BD50" i="6" s="1"/>
  <c r="BD51" i="6" s="1"/>
  <c r="BJ46" i="6"/>
  <c r="BJ50" i="6"/>
  <c r="BJ47" i="6"/>
  <c r="BJ49" i="6"/>
  <c r="BJ48" i="6"/>
  <c r="BD52" i="6" l="1"/>
  <c r="BJ51" i="6"/>
  <c r="BI115" i="6"/>
  <c r="BI122" i="6"/>
  <c r="BJ52" i="6" l="1"/>
  <c r="BD53" i="6"/>
  <c r="BI116" i="6"/>
  <c r="BI117" i="6"/>
  <c r="BI123" i="6"/>
  <c r="BD54" i="6" l="1"/>
  <c r="BJ53" i="6"/>
  <c r="BI124" i="6"/>
  <c r="BD55" i="6" l="1"/>
  <c r="BJ54" i="6"/>
  <c r="BI125" i="6"/>
  <c r="BD56" i="6" l="1"/>
  <c r="BJ55" i="6"/>
  <c r="BI126" i="6"/>
  <c r="BI127" i="6"/>
  <c r="BJ56" i="6" l="1"/>
  <c r="BD57" i="6"/>
  <c r="BJ57" i="6" l="1"/>
  <c r="BD58" i="6"/>
  <c r="BD59" i="6" l="1"/>
  <c r="BJ58" i="6"/>
  <c r="BD60" i="6" l="1"/>
  <c r="BJ59" i="6"/>
  <c r="BJ60" i="6" l="1"/>
  <c r="BD61" i="6"/>
  <c r="BJ61" i="6" l="1"/>
  <c r="BD62" i="6"/>
  <c r="BD63" i="6" l="1"/>
  <c r="BJ62" i="6"/>
  <c r="BD64" i="6" l="1"/>
  <c r="BJ63" i="6"/>
  <c r="BJ64" i="6" l="1"/>
  <c r="BD65" i="6"/>
  <c r="BJ65" i="6" l="1"/>
  <c r="BD66" i="6"/>
  <c r="BD67" i="6" l="1"/>
  <c r="BJ66" i="6"/>
  <c r="BD68" i="6" l="1"/>
  <c r="BJ67" i="6"/>
  <c r="BJ68" i="6" l="1"/>
  <c r="BD69" i="6"/>
  <c r="BJ69" i="6" l="1"/>
  <c r="BD70" i="6"/>
  <c r="BD71" i="6" l="1"/>
  <c r="BJ70" i="6"/>
  <c r="BD72" i="6" l="1"/>
  <c r="BJ71" i="6"/>
  <c r="BJ72" i="6" l="1"/>
  <c r="BD73" i="6"/>
  <c r="BJ73" i="6" l="1"/>
  <c r="BD74" i="6"/>
  <c r="BD75" i="6" l="1"/>
  <c r="BJ74" i="6"/>
  <c r="BD76" i="6" l="1"/>
  <c r="BJ75" i="6"/>
  <c r="BJ76" i="6" l="1"/>
  <c r="BD77" i="6"/>
  <c r="BJ77" i="6" l="1"/>
  <c r="BD78" i="6"/>
  <c r="BD79" i="6" l="1"/>
  <c r="BJ78" i="6"/>
  <c r="BD80" i="6" l="1"/>
  <c r="BJ79" i="6"/>
  <c r="BJ80" i="6" l="1"/>
  <c r="BD81" i="6"/>
  <c r="BJ81" i="6" l="1"/>
  <c r="BD82" i="6"/>
  <c r="BD83" i="6" l="1"/>
  <c r="BJ82" i="6"/>
  <c r="BJ83" i="6" l="1"/>
  <c r="BD84" i="6"/>
  <c r="BJ84" i="6" l="1"/>
  <c r="BD85" i="6"/>
  <c r="BD86" i="6" l="1"/>
  <c r="BJ85" i="6"/>
  <c r="BJ86" i="6" l="1"/>
  <c r="BD87" i="6"/>
  <c r="BJ87" i="6" l="1"/>
  <c r="BD88" i="6"/>
  <c r="BD89" i="6" l="1"/>
  <c r="BJ88" i="6"/>
  <c r="BD90" i="6" l="1"/>
  <c r="BJ89" i="6"/>
  <c r="BJ90" i="6" l="1"/>
  <c r="BD91" i="6"/>
  <c r="BD92" i="6" l="1"/>
  <c r="BJ91" i="6"/>
  <c r="BD93" i="6" l="1"/>
  <c r="BJ92" i="6"/>
  <c r="BJ93" i="6" l="1"/>
  <c r="BD94" i="6"/>
  <c r="BD95" i="6" l="1"/>
  <c r="BJ94" i="6"/>
  <c r="BJ95" i="6" l="1"/>
  <c r="BD96" i="6"/>
  <c r="BJ96" i="6" l="1"/>
  <c r="BD97" i="6"/>
  <c r="BJ97" i="6" l="1"/>
  <c r="BD98" i="6"/>
  <c r="BD99" i="6" l="1"/>
  <c r="BJ98" i="6"/>
  <c r="BD100" i="6" l="1"/>
  <c r="BJ99" i="6"/>
  <c r="BD101" i="6" l="1"/>
  <c r="BJ100" i="6"/>
  <c r="BJ101" i="6" l="1"/>
  <c r="BD102" i="6"/>
  <c r="BD103" i="6" l="1"/>
  <c r="BJ102" i="6"/>
  <c r="BJ103" i="6" l="1"/>
  <c r="BD104" i="6"/>
  <c r="BD105" i="6" l="1"/>
  <c r="BJ104" i="6"/>
  <c r="BJ105" i="6" l="1"/>
  <c r="BD106" i="6"/>
  <c r="BD107" i="6" l="1"/>
  <c r="BJ106" i="6"/>
  <c r="BD108" i="6" l="1"/>
  <c r="BJ107" i="6"/>
  <c r="BD109" i="6" l="1"/>
  <c r="BJ108" i="6"/>
  <c r="BD110" i="6" l="1"/>
  <c r="BJ109" i="6"/>
  <c r="BD111" i="6" l="1"/>
  <c r="BJ110" i="6"/>
  <c r="BJ111" i="6" l="1"/>
  <c r="BD112" i="6"/>
  <c r="BD113" i="6" l="1"/>
  <c r="BJ112" i="6"/>
  <c r="BJ113" i="6" l="1"/>
  <c r="BD114" i="6"/>
  <c r="BJ114" i="6" l="1"/>
  <c r="BD115" i="6"/>
  <c r="BJ115" i="6" l="1"/>
  <c r="BD116" i="6"/>
  <c r="BD117" i="6" l="1"/>
  <c r="BJ116" i="6"/>
  <c r="BD118" i="6" l="1"/>
  <c r="BJ117" i="6"/>
  <c r="BD119" i="6" l="1"/>
  <c r="BJ118" i="6"/>
  <c r="BD120" i="6" l="1"/>
  <c r="BJ119" i="6"/>
  <c r="BJ120" i="6" l="1"/>
  <c r="BD121" i="6"/>
  <c r="BD122" i="6" l="1"/>
  <c r="BJ121" i="6"/>
  <c r="BD123" i="6" l="1"/>
  <c r="BJ122" i="6"/>
  <c r="BD124" i="6" l="1"/>
  <c r="BJ123" i="6"/>
  <c r="BJ124" i="6" l="1"/>
  <c r="BD125" i="6"/>
  <c r="BJ125" i="6" l="1"/>
  <c r="BD126" i="6"/>
  <c r="BD127" i="6" l="1"/>
  <c r="BJ126" i="6"/>
  <c r="BD128" i="6" l="1"/>
  <c r="BD129" i="6" s="1"/>
  <c r="BD130" i="6" s="1"/>
  <c r="BD131" i="6" s="1"/>
  <c r="BD132" i="6" s="1"/>
  <c r="BD133" i="6" s="1"/>
  <c r="BD134" i="6" s="1"/>
  <c r="BD135" i="6" s="1"/>
  <c r="BD136" i="6" s="1"/>
  <c r="BD137" i="6" s="1"/>
  <c r="BD138" i="6" s="1"/>
  <c r="BD139" i="6" s="1"/>
  <c r="BD140" i="6" s="1"/>
  <c r="BD141" i="6" s="1"/>
  <c r="BD142" i="6" s="1"/>
  <c r="BD143" i="6" s="1"/>
  <c r="BD144" i="6" s="1"/>
  <c r="BD145" i="6" s="1"/>
  <c r="BD146" i="6" s="1"/>
  <c r="BD147" i="6" s="1"/>
  <c r="BD148" i="6" s="1"/>
  <c r="BD149" i="6" s="1"/>
  <c r="BD150" i="6" s="1"/>
  <c r="BD151" i="6" s="1"/>
  <c r="BD152" i="6" s="1"/>
  <c r="BD153" i="6" s="1"/>
  <c r="BD154" i="6" s="1"/>
  <c r="BD155" i="6" s="1"/>
  <c r="BD156" i="6" s="1"/>
  <c r="BD157" i="6" s="1"/>
  <c r="BD158" i="6" s="1"/>
  <c r="BD159" i="6" s="1"/>
  <c r="BD160" i="6" s="1"/>
  <c r="BD161" i="6" s="1"/>
  <c r="BD162" i="6" s="1"/>
  <c r="BD163" i="6" s="1"/>
  <c r="BD164" i="6" s="1"/>
  <c r="BD165" i="6" s="1"/>
  <c r="BD166" i="6" s="1"/>
  <c r="BJ127" i="6"/>
  <c r="BI174" i="6"/>
  <c r="S174" i="6"/>
  <c r="BI173" i="6"/>
  <c r="S173" i="6"/>
  <c r="BI172" i="6"/>
  <c r="S172" i="6"/>
  <c r="BI171" i="6"/>
  <c r="S171" i="6"/>
  <c r="BI170" i="6"/>
  <c r="S170" i="6"/>
  <c r="BI169" i="6"/>
  <c r="S169" i="6"/>
  <c r="BI168" i="6"/>
  <c r="S168" i="6"/>
  <c r="BI167" i="6"/>
  <c r="S167" i="6"/>
  <c r="BJ166" i="6"/>
  <c r="BI166" i="6"/>
  <c r="S166" i="6"/>
  <c r="BI165" i="6"/>
  <c r="S165" i="6"/>
  <c r="BJ164" i="6"/>
  <c r="BI164" i="6"/>
  <c r="S164" i="6"/>
  <c r="BJ163" i="6"/>
  <c r="BI163" i="6"/>
  <c r="S163" i="6"/>
  <c r="BJ162" i="6"/>
  <c r="BI162" i="6"/>
  <c r="S162" i="6"/>
  <c r="BJ161" i="6"/>
  <c r="BI161" i="6"/>
  <c r="S161" i="6"/>
  <c r="BJ160" i="6"/>
  <c r="BI160" i="6"/>
  <c r="S160" i="6"/>
  <c r="BJ159" i="6"/>
  <c r="BI159" i="6"/>
  <c r="S159" i="6"/>
  <c r="BJ158" i="6"/>
  <c r="BI158" i="6"/>
  <c r="S158" i="6"/>
  <c r="BJ157" i="6"/>
  <c r="BI157" i="6"/>
  <c r="S157" i="6"/>
  <c r="BJ156" i="6"/>
  <c r="BI156" i="6"/>
  <c r="S156" i="6"/>
  <c r="BJ155" i="6"/>
  <c r="BI155" i="6"/>
  <c r="S155" i="6"/>
  <c r="BJ154" i="6"/>
  <c r="BI154" i="6"/>
  <c r="S154" i="6"/>
  <c r="BJ153" i="6"/>
  <c r="BI153" i="6"/>
  <c r="S153" i="6"/>
  <c r="BJ152" i="6"/>
  <c r="BI152" i="6"/>
  <c r="S152" i="6"/>
  <c r="BJ151" i="6"/>
  <c r="BI151" i="6"/>
  <c r="S151" i="6"/>
  <c r="BJ150" i="6"/>
  <c r="BI150" i="6"/>
  <c r="S150" i="6"/>
  <c r="BJ149" i="6"/>
  <c r="BI149" i="6"/>
  <c r="S149" i="6"/>
  <c r="BJ148" i="6"/>
  <c r="BI148" i="6"/>
  <c r="S148" i="6"/>
  <c r="BJ147" i="6"/>
  <c r="BI147" i="6"/>
  <c r="S147" i="6"/>
  <c r="BJ146" i="6"/>
  <c r="BI146" i="6"/>
  <c r="S146" i="6"/>
  <c r="BJ145" i="6"/>
  <c r="BI145" i="6"/>
  <c r="S145" i="6"/>
  <c r="BJ144" i="6"/>
  <c r="BI144" i="6"/>
  <c r="S144" i="6"/>
  <c r="BJ143" i="6"/>
  <c r="BI143" i="6"/>
  <c r="S143" i="6"/>
  <c r="BJ142" i="6"/>
  <c r="BI142" i="6"/>
  <c r="S142" i="6"/>
  <c r="BJ141" i="6"/>
  <c r="BI141" i="6"/>
  <c r="S141" i="6"/>
  <c r="BJ140" i="6"/>
  <c r="BI140" i="6"/>
  <c r="S140" i="6"/>
  <c r="BJ139" i="6"/>
  <c r="BI139" i="6"/>
  <c r="S139" i="6"/>
  <c r="BJ138" i="6"/>
  <c r="BI138" i="6"/>
  <c r="S138" i="6"/>
  <c r="BJ137" i="6"/>
  <c r="BI137" i="6"/>
  <c r="S137" i="6"/>
  <c r="BJ136" i="6"/>
  <c r="BI136" i="6"/>
  <c r="S136" i="6"/>
  <c r="BJ135" i="6"/>
  <c r="BI135" i="6"/>
  <c r="S135" i="6"/>
  <c r="BJ134" i="6"/>
  <c r="BI134" i="6"/>
  <c r="S134" i="6"/>
  <c r="BJ133" i="6"/>
  <c r="S133" i="6"/>
  <c r="B133" i="6"/>
  <c r="B134" i="6" s="1"/>
  <c r="B135" i="6" s="1"/>
  <c r="B136" i="6" s="1"/>
  <c r="B137" i="6" s="1"/>
  <c r="B138" i="6" s="1"/>
  <c r="B139" i="6" s="1"/>
  <c r="B140" i="6" s="1"/>
  <c r="B141" i="6" s="1"/>
  <c r="B142" i="6" s="1"/>
  <c r="B143" i="6" s="1"/>
  <c r="B144" i="6" s="1"/>
  <c r="B145" i="6" s="1"/>
  <c r="B146" i="6" s="1"/>
  <c r="B147" i="6" s="1"/>
  <c r="B148" i="6" s="1"/>
  <c r="B149" i="6" s="1"/>
  <c r="B150" i="6" s="1"/>
  <c r="B151" i="6" s="1"/>
  <c r="B152" i="6" s="1"/>
  <c r="B153" i="6" s="1"/>
  <c r="B154" i="6" s="1"/>
  <c r="B155" i="6" s="1"/>
  <c r="B156" i="6" s="1"/>
  <c r="B157" i="6" s="1"/>
  <c r="B158" i="6" s="1"/>
  <c r="B159" i="6" s="1"/>
  <c r="B160" i="6" s="1"/>
  <c r="B161" i="6" s="1"/>
  <c r="B162" i="6" s="1"/>
  <c r="B163" i="6" s="1"/>
  <c r="B164" i="6" s="1"/>
  <c r="B165" i="6" s="1"/>
  <c r="B166" i="6" s="1"/>
  <c r="B167" i="6" s="1"/>
  <c r="B168" i="6" s="1"/>
  <c r="B169" i="6" s="1"/>
  <c r="B170" i="6" s="1"/>
  <c r="B171" i="6" s="1"/>
  <c r="B172" i="6" s="1"/>
  <c r="B173" i="6" s="1"/>
  <c r="B174" i="6" s="1"/>
  <c r="B175" i="6" s="1"/>
  <c r="B176" i="6" s="1"/>
  <c r="B177" i="6" s="1"/>
  <c r="B178" i="6" s="1"/>
  <c r="B179" i="6" s="1"/>
  <c r="B180" i="6" s="1"/>
  <c r="B181" i="6" s="1"/>
  <c r="B182" i="6" s="1"/>
  <c r="B183" i="6" s="1"/>
  <c r="B184" i="6" s="1"/>
  <c r="B185" i="6" s="1"/>
  <c r="B186" i="6" s="1"/>
  <c r="B187" i="6" s="1"/>
  <c r="BJ132" i="6"/>
  <c r="S132" i="6"/>
  <c r="BJ131" i="6"/>
  <c r="S131" i="6"/>
  <c r="BJ130" i="6"/>
  <c r="S130" i="6"/>
  <c r="BJ129" i="6"/>
  <c r="S129" i="6"/>
  <c r="BJ128" i="6"/>
  <c r="S128" i="6"/>
  <c r="S11" i="6"/>
  <c r="I11" i="6"/>
  <c r="S10" i="6"/>
  <c r="I10" i="6"/>
  <c r="S9" i="6"/>
  <c r="I9" i="6"/>
  <c r="S8" i="6"/>
  <c r="I8" i="6"/>
  <c r="S7" i="6"/>
  <c r="I7" i="6"/>
  <c r="S6" i="6"/>
  <c r="I6" i="6"/>
  <c r="S5" i="6"/>
  <c r="I5" i="6"/>
  <c r="S4" i="6"/>
  <c r="I4" i="6"/>
  <c r="S3" i="6"/>
  <c r="I3" i="6"/>
  <c r="S2" i="6"/>
  <c r="I2" i="6"/>
  <c r="BT52" i="4"/>
  <c r="BU52" i="4"/>
  <c r="BT53" i="4"/>
  <c r="BU53" i="4"/>
  <c r="BT54" i="4"/>
  <c r="BU54" i="4"/>
  <c r="BT55" i="4"/>
  <c r="BU55" i="4"/>
  <c r="BT56" i="4"/>
  <c r="BU56" i="4"/>
  <c r="BT57" i="4"/>
  <c r="BU57" i="4"/>
  <c r="BT58" i="4"/>
  <c r="BU58" i="4"/>
  <c r="BT59" i="4"/>
  <c r="BU59" i="4"/>
  <c r="BT60" i="4"/>
  <c r="BU60" i="4"/>
  <c r="BT61" i="4"/>
  <c r="BU61" i="4"/>
  <c r="BT62" i="4"/>
  <c r="BU62" i="4"/>
  <c r="BT63" i="4"/>
  <c r="BU63" i="4"/>
  <c r="BT64" i="4"/>
  <c r="BU64" i="4"/>
  <c r="BT65" i="4"/>
  <c r="BU65" i="4"/>
  <c r="BT66" i="4"/>
  <c r="BU66" i="4"/>
  <c r="BT67" i="4"/>
  <c r="BU67" i="4"/>
  <c r="BT68" i="4"/>
  <c r="BU68" i="4"/>
  <c r="BT69" i="4"/>
  <c r="BU69" i="4"/>
  <c r="BT70" i="4"/>
  <c r="BU70" i="4"/>
  <c r="BT71" i="4"/>
  <c r="BU71" i="4"/>
  <c r="BT72" i="4"/>
  <c r="BU72" i="4"/>
  <c r="BT73" i="4"/>
  <c r="BU73" i="4"/>
  <c r="BT74" i="4"/>
  <c r="BU74" i="4"/>
  <c r="BT75" i="4"/>
  <c r="BU75" i="4"/>
  <c r="BT76" i="4"/>
  <c r="BU76" i="4"/>
  <c r="BT77" i="4"/>
  <c r="BU77" i="4"/>
  <c r="BT78" i="4"/>
  <c r="BU78" i="4"/>
  <c r="BT79" i="4"/>
  <c r="BU79" i="4"/>
  <c r="BT80" i="4"/>
  <c r="BU80" i="4"/>
  <c r="BT81" i="4"/>
  <c r="BU81" i="4"/>
  <c r="BT82" i="4"/>
  <c r="BU82" i="4"/>
  <c r="BT83" i="4"/>
  <c r="BU83" i="4"/>
  <c r="BT84" i="4"/>
  <c r="BU84" i="4"/>
  <c r="BT85" i="4"/>
  <c r="BU85" i="4"/>
  <c r="BT86" i="4"/>
  <c r="BU86" i="4"/>
  <c r="BT87" i="4"/>
  <c r="BU87" i="4"/>
  <c r="BT88" i="4"/>
  <c r="BU88" i="4"/>
  <c r="BT89" i="4"/>
  <c r="BU89" i="4"/>
  <c r="BT90" i="4"/>
  <c r="BU90" i="4"/>
  <c r="BT91" i="4"/>
  <c r="BU91" i="4"/>
  <c r="BT92" i="4"/>
  <c r="BU92" i="4"/>
  <c r="BT93" i="4"/>
  <c r="BU93" i="4"/>
  <c r="BT94" i="4"/>
  <c r="BU94" i="4"/>
  <c r="BT95" i="4"/>
  <c r="BU95" i="4"/>
  <c r="BT96" i="4"/>
  <c r="BU96" i="4"/>
  <c r="BT97" i="4"/>
  <c r="BU97" i="4"/>
  <c r="BT98" i="4"/>
  <c r="BU98" i="4"/>
  <c r="BT99" i="4"/>
  <c r="BU99" i="4"/>
  <c r="BT100" i="4"/>
  <c r="BU100" i="4"/>
  <c r="BT101" i="4"/>
  <c r="BU101" i="4"/>
  <c r="BT102" i="4"/>
  <c r="BU102" i="4"/>
  <c r="BT103" i="4"/>
  <c r="BU103" i="4"/>
  <c r="BT104" i="4"/>
  <c r="BU104" i="4"/>
  <c r="BT105" i="4"/>
  <c r="BU105" i="4"/>
  <c r="BT106" i="4"/>
  <c r="BU106" i="4"/>
  <c r="BT107" i="4"/>
  <c r="BU107" i="4"/>
  <c r="BT108" i="4"/>
  <c r="BU108" i="4"/>
  <c r="BU109" i="4"/>
  <c r="BU110" i="4"/>
  <c r="BU111" i="4"/>
  <c r="BU112" i="4"/>
  <c r="BU113" i="4"/>
  <c r="BU114" i="4"/>
  <c r="BU115" i="4"/>
  <c r="BU116" i="4"/>
  <c r="BU117" i="4"/>
  <c r="BT118" i="4"/>
  <c r="BU118" i="4"/>
  <c r="BU119" i="4"/>
  <c r="BU120" i="4"/>
  <c r="BU121" i="4"/>
  <c r="BU122" i="4"/>
  <c r="BU123" i="4"/>
  <c r="BU124" i="4"/>
  <c r="BU125" i="4"/>
  <c r="BU126" i="4"/>
  <c r="BU127" i="4"/>
  <c r="BU128" i="4"/>
  <c r="BU129" i="4"/>
  <c r="BU130" i="4"/>
  <c r="BU131" i="4"/>
  <c r="BU132" i="4"/>
  <c r="BU133" i="4"/>
  <c r="BT134" i="4"/>
  <c r="BU134" i="4"/>
  <c r="BT135" i="4"/>
  <c r="BU135" i="4"/>
  <c r="BT136" i="4"/>
  <c r="BU136" i="4"/>
  <c r="BT137" i="4"/>
  <c r="BU137" i="4"/>
  <c r="BT138" i="4"/>
  <c r="BU138" i="4"/>
  <c r="BT139" i="4"/>
  <c r="BU139" i="4"/>
  <c r="BT140" i="4"/>
  <c r="BU140" i="4"/>
  <c r="BT141" i="4"/>
  <c r="BU141" i="4"/>
  <c r="BT142" i="4"/>
  <c r="BU142" i="4"/>
  <c r="BT143" i="4"/>
  <c r="BU143" i="4"/>
  <c r="BT144" i="4"/>
  <c r="BU144" i="4"/>
  <c r="BT145" i="4"/>
  <c r="BU145" i="4"/>
  <c r="BT146" i="4"/>
  <c r="BU146" i="4"/>
  <c r="BT147" i="4"/>
  <c r="BU147" i="4"/>
  <c r="BT148" i="4"/>
  <c r="BU148" i="4"/>
  <c r="BT149" i="4"/>
  <c r="BU149" i="4"/>
  <c r="BT150" i="4"/>
  <c r="BU150" i="4"/>
  <c r="BT151" i="4"/>
  <c r="BU151" i="4"/>
  <c r="BT152" i="4"/>
  <c r="BU152" i="4"/>
  <c r="BT153" i="4"/>
  <c r="BU153" i="4"/>
  <c r="BT154" i="4"/>
  <c r="BU154" i="4"/>
  <c r="BT155" i="4"/>
  <c r="BU155" i="4"/>
  <c r="BT156" i="4"/>
  <c r="BU156" i="4"/>
  <c r="BT157" i="4"/>
  <c r="BU157" i="4"/>
  <c r="BT158" i="4"/>
  <c r="BU158" i="4"/>
  <c r="BT159" i="4"/>
  <c r="BU159" i="4"/>
  <c r="BT160" i="4"/>
  <c r="BU160" i="4"/>
  <c r="BT161" i="4"/>
  <c r="BU161" i="4"/>
  <c r="BT162" i="4"/>
  <c r="BU162" i="4"/>
  <c r="BT163" i="4"/>
  <c r="BU163" i="4"/>
  <c r="BT164" i="4"/>
  <c r="BU164" i="4"/>
  <c r="BT165" i="4"/>
  <c r="BU165" i="4"/>
  <c r="BT166" i="4"/>
  <c r="BU166" i="4"/>
  <c r="BT167" i="4"/>
  <c r="BU167" i="4"/>
  <c r="BT169" i="4"/>
  <c r="BU169" i="4"/>
  <c r="BT170" i="4"/>
  <c r="BU170" i="4"/>
  <c r="BT171" i="4"/>
  <c r="BU171" i="4"/>
  <c r="BT172" i="4"/>
  <c r="BU172" i="4"/>
  <c r="BT173" i="4"/>
  <c r="BU173" i="4"/>
  <c r="BT174" i="4"/>
  <c r="BU174" i="4"/>
  <c r="BU51" i="4"/>
  <c r="BT51" i="4"/>
  <c r="BS174" i="4"/>
  <c r="BS173" i="4"/>
  <c r="BS172" i="4"/>
  <c r="BS171" i="4"/>
  <c r="BS170" i="4"/>
  <c r="BS169" i="4"/>
  <c r="BS167" i="4"/>
  <c r="BS166" i="4"/>
  <c r="BS165" i="4"/>
  <c r="BS164" i="4"/>
  <c r="BS163" i="4"/>
  <c r="BS162" i="4"/>
  <c r="BS161" i="4"/>
  <c r="BS160" i="4"/>
  <c r="BS159" i="4"/>
  <c r="BS158" i="4"/>
  <c r="BS157" i="4"/>
  <c r="BS156" i="4"/>
  <c r="BS155" i="4"/>
  <c r="BS154" i="4"/>
  <c r="BS153" i="4"/>
  <c r="BS152" i="4"/>
  <c r="BS151" i="4"/>
  <c r="BS150" i="4"/>
  <c r="BS149" i="4"/>
  <c r="BS148" i="4"/>
  <c r="BS147" i="4"/>
  <c r="BS146" i="4"/>
  <c r="BS145" i="4"/>
  <c r="BS144" i="4"/>
  <c r="BS143" i="4"/>
  <c r="BS142" i="4"/>
  <c r="BS141" i="4"/>
  <c r="BS140" i="4"/>
  <c r="BS139" i="4"/>
  <c r="BS138" i="4"/>
  <c r="BS137" i="4"/>
  <c r="BS136" i="4"/>
  <c r="BS135" i="4"/>
  <c r="BS134" i="4"/>
  <c r="BS133" i="4"/>
  <c r="BS132" i="4"/>
  <c r="BS131" i="4"/>
  <c r="BS130" i="4"/>
  <c r="BS129" i="4"/>
  <c r="BS128" i="4"/>
  <c r="BS127" i="4"/>
  <c r="BS126" i="4"/>
  <c r="BS125" i="4"/>
  <c r="BS124" i="4"/>
  <c r="BS123" i="4"/>
  <c r="BS114" i="4"/>
  <c r="BS113" i="4"/>
  <c r="BS112" i="4"/>
  <c r="BS111" i="4"/>
  <c r="BS110" i="4"/>
  <c r="BS109" i="4"/>
  <c r="BS108" i="4"/>
  <c r="BS107" i="4"/>
  <c r="BS106" i="4"/>
  <c r="BS105" i="4"/>
  <c r="BS104" i="4"/>
  <c r="BS103" i="4"/>
  <c r="BS102" i="4"/>
  <c r="BS101" i="4"/>
  <c r="BS100" i="4"/>
  <c r="BS99" i="4"/>
  <c r="BS98" i="4"/>
  <c r="BS97" i="4"/>
  <c r="BR119" i="4"/>
  <c r="BR120" i="4" s="1"/>
  <c r="BR121" i="4" s="1"/>
  <c r="BR122" i="4" s="1"/>
  <c r="BR123" i="4" s="1"/>
  <c r="BR124" i="4" s="1"/>
  <c r="BR125" i="4" s="1"/>
  <c r="BR126" i="4" s="1"/>
  <c r="BR127" i="4" s="1"/>
  <c r="BR128" i="4" s="1"/>
  <c r="BR129" i="4" s="1"/>
  <c r="BR130" i="4" s="1"/>
  <c r="BR131" i="4" s="1"/>
  <c r="BR132" i="4" s="1"/>
  <c r="BR133" i="4" s="1"/>
  <c r="BT133" i="4" s="1"/>
  <c r="BR114" i="4"/>
  <c r="BR115" i="4" s="1"/>
  <c r="BR116" i="4" s="1"/>
  <c r="BR117" i="4" s="1"/>
  <c r="BT117" i="4" s="1"/>
  <c r="BR113" i="4"/>
  <c r="BT113" i="4" s="1"/>
  <c r="BR112" i="4"/>
  <c r="BT112" i="4" s="1"/>
  <c r="BR111" i="4"/>
  <c r="BT111" i="4" s="1"/>
  <c r="BR110" i="4"/>
  <c r="BT110" i="4" s="1"/>
  <c r="BR109" i="4"/>
  <c r="BT109" i="4" s="1"/>
  <c r="AZ53" i="4"/>
  <c r="AZ52" i="4"/>
  <c r="S3" i="4"/>
  <c r="S4" i="4"/>
  <c r="S5" i="4"/>
  <c r="S6" i="4"/>
  <c r="S7" i="4"/>
  <c r="S8" i="4"/>
  <c r="S9" i="4"/>
  <c r="S10" i="4"/>
  <c r="S11" i="4"/>
  <c r="S12" i="4"/>
  <c r="S13" i="4"/>
  <c r="S14" i="4"/>
  <c r="S15" i="4"/>
  <c r="S16" i="4"/>
  <c r="S17" i="4"/>
  <c r="S18" i="4"/>
  <c r="S19" i="4"/>
  <c r="S20" i="4"/>
  <c r="S21" i="4"/>
  <c r="S22" i="4"/>
  <c r="S23" i="4"/>
  <c r="S24" i="4"/>
  <c r="S25" i="4"/>
  <c r="S26" i="4"/>
  <c r="S27" i="4"/>
  <c r="S28" i="4"/>
  <c r="S29" i="4"/>
  <c r="S30" i="4"/>
  <c r="S31" i="4"/>
  <c r="S32" i="4"/>
  <c r="S33" i="4"/>
  <c r="S34" i="4"/>
  <c r="S35" i="4"/>
  <c r="S36" i="4"/>
  <c r="S37" i="4"/>
  <c r="S38" i="4"/>
  <c r="S39" i="4"/>
  <c r="S40" i="4"/>
  <c r="S41" i="4"/>
  <c r="S42" i="4"/>
  <c r="S43" i="4"/>
  <c r="S44" i="4"/>
  <c r="S45" i="4"/>
  <c r="S46" i="4"/>
  <c r="S47" i="4"/>
  <c r="S48" i="4"/>
  <c r="S49" i="4"/>
  <c r="S50" i="4"/>
  <c r="S51" i="4"/>
  <c r="S52" i="4"/>
  <c r="S53" i="4"/>
  <c r="S54" i="4"/>
  <c r="S55" i="4"/>
  <c r="S56" i="4"/>
  <c r="S57" i="4"/>
  <c r="S58" i="4"/>
  <c r="S59" i="4"/>
  <c r="S60" i="4"/>
  <c r="S61" i="4"/>
  <c r="S62" i="4"/>
  <c r="S63" i="4"/>
  <c r="S64" i="4"/>
  <c r="S65" i="4"/>
  <c r="S66" i="4"/>
  <c r="S67" i="4"/>
  <c r="S68" i="4"/>
  <c r="S69" i="4"/>
  <c r="S70" i="4"/>
  <c r="S71" i="4"/>
  <c r="S72" i="4"/>
  <c r="S73" i="4"/>
  <c r="S74" i="4"/>
  <c r="S75" i="4"/>
  <c r="S76" i="4"/>
  <c r="S77" i="4"/>
  <c r="S78" i="4"/>
  <c r="S79" i="4"/>
  <c r="S80" i="4"/>
  <c r="S81" i="4"/>
  <c r="S82" i="4"/>
  <c r="S83" i="4"/>
  <c r="S84" i="4"/>
  <c r="S85" i="4"/>
  <c r="S86" i="4"/>
  <c r="S87" i="4"/>
  <c r="S88" i="4"/>
  <c r="S89" i="4"/>
  <c r="S90" i="4"/>
  <c r="S91" i="4"/>
  <c r="S92" i="4"/>
  <c r="S93" i="4"/>
  <c r="S94" i="4"/>
  <c r="S95" i="4"/>
  <c r="S96" i="4"/>
  <c r="S97" i="4"/>
  <c r="S98" i="4"/>
  <c r="S99" i="4"/>
  <c r="S100" i="4"/>
  <c r="S101" i="4"/>
  <c r="S102" i="4"/>
  <c r="S103" i="4"/>
  <c r="S104" i="4"/>
  <c r="S105" i="4"/>
  <c r="S106" i="4"/>
  <c r="S107" i="4"/>
  <c r="S108" i="4"/>
  <c r="S109" i="4"/>
  <c r="S110" i="4"/>
  <c r="S111" i="4"/>
  <c r="S112" i="4"/>
  <c r="S113" i="4"/>
  <c r="S114" i="4"/>
  <c r="S115" i="4"/>
  <c r="S116" i="4"/>
  <c r="S117" i="4"/>
  <c r="S118" i="4"/>
  <c r="S119" i="4"/>
  <c r="S120" i="4"/>
  <c r="S121" i="4"/>
  <c r="S122" i="4"/>
  <c r="S123" i="4"/>
  <c r="S124" i="4"/>
  <c r="S125" i="4"/>
  <c r="S126" i="4"/>
  <c r="S127" i="4"/>
  <c r="S128" i="4"/>
  <c r="S129" i="4"/>
  <c r="S130" i="4"/>
  <c r="S131" i="4"/>
  <c r="S132" i="4"/>
  <c r="S133" i="4"/>
  <c r="S134" i="4"/>
  <c r="S135" i="4"/>
  <c r="S136" i="4"/>
  <c r="S137" i="4"/>
  <c r="S138" i="4"/>
  <c r="S139" i="4"/>
  <c r="S140" i="4"/>
  <c r="S141" i="4"/>
  <c r="S142" i="4"/>
  <c r="S143" i="4"/>
  <c r="S144" i="4"/>
  <c r="S145" i="4"/>
  <c r="S146" i="4"/>
  <c r="S147" i="4"/>
  <c r="S148" i="4"/>
  <c r="S149" i="4"/>
  <c r="S150" i="4"/>
  <c r="S151" i="4"/>
  <c r="S152" i="4"/>
  <c r="S153" i="4"/>
  <c r="S154" i="4"/>
  <c r="S155" i="4"/>
  <c r="S156" i="4"/>
  <c r="S157" i="4"/>
  <c r="S158" i="4"/>
  <c r="S159" i="4"/>
  <c r="S160" i="4"/>
  <c r="S161" i="4"/>
  <c r="S162" i="4"/>
  <c r="S163" i="4"/>
  <c r="S164" i="4"/>
  <c r="S165" i="4"/>
  <c r="S166" i="4"/>
  <c r="S167" i="4"/>
  <c r="S169" i="4"/>
  <c r="S170" i="4"/>
  <c r="S171" i="4"/>
  <c r="S172" i="4"/>
  <c r="S173" i="4"/>
  <c r="S174" i="4"/>
  <c r="S2" i="4"/>
  <c r="J128" i="4"/>
  <c r="J129" i="4" s="1"/>
  <c r="I123" i="4"/>
  <c r="I124" i="4"/>
  <c r="I125" i="4"/>
  <c r="I126" i="4"/>
  <c r="I127" i="4"/>
  <c r="I128" i="4"/>
  <c r="I129" i="4"/>
  <c r="I130" i="4"/>
  <c r="I131" i="4"/>
  <c r="I132" i="4"/>
  <c r="I133" i="4"/>
  <c r="I134" i="4"/>
  <c r="I135" i="4"/>
  <c r="I136" i="4"/>
  <c r="I137" i="4"/>
  <c r="I138" i="4"/>
  <c r="I139" i="4"/>
  <c r="I140" i="4"/>
  <c r="I141" i="4"/>
  <c r="I142" i="4"/>
  <c r="I143" i="4"/>
  <c r="I144" i="4"/>
  <c r="I122" i="4"/>
  <c r="I88" i="4"/>
  <c r="I89" i="4"/>
  <c r="I90" i="4"/>
  <c r="I91" i="4"/>
  <c r="I92" i="4"/>
  <c r="I93" i="4"/>
  <c r="I94" i="4"/>
  <c r="I95" i="4"/>
  <c r="I96" i="4"/>
  <c r="I97" i="4"/>
  <c r="I98" i="4"/>
  <c r="I99" i="4"/>
  <c r="I100" i="4"/>
  <c r="I101" i="4"/>
  <c r="I102" i="4"/>
  <c r="I103" i="4"/>
  <c r="I104" i="4"/>
  <c r="I105" i="4"/>
  <c r="I106" i="4"/>
  <c r="I107" i="4"/>
  <c r="I108" i="4"/>
  <c r="I109" i="4"/>
  <c r="I110" i="4"/>
  <c r="I111" i="4"/>
  <c r="I112" i="4"/>
  <c r="I113" i="4"/>
  <c r="I114" i="4"/>
  <c r="I115" i="4"/>
  <c r="I116" i="4"/>
  <c r="I117" i="4"/>
  <c r="I118" i="4"/>
  <c r="I119" i="4"/>
  <c r="I120" i="4"/>
  <c r="I121" i="4"/>
  <c r="I59" i="4"/>
  <c r="I60" i="4"/>
  <c r="I61" i="4"/>
  <c r="I62" i="4"/>
  <c r="I63" i="4"/>
  <c r="I64" i="4"/>
  <c r="I65" i="4"/>
  <c r="I66" i="4"/>
  <c r="I67" i="4"/>
  <c r="I68" i="4"/>
  <c r="I69" i="4"/>
  <c r="I70" i="4"/>
  <c r="I71" i="4"/>
  <c r="I72" i="4"/>
  <c r="I73" i="4"/>
  <c r="I74" i="4"/>
  <c r="I75" i="4"/>
  <c r="I76" i="4"/>
  <c r="I77" i="4"/>
  <c r="I78" i="4"/>
  <c r="I79" i="4"/>
  <c r="I80" i="4"/>
  <c r="I81" i="4"/>
  <c r="I82" i="4"/>
  <c r="I83" i="4"/>
  <c r="I84" i="4"/>
  <c r="I85" i="4"/>
  <c r="I86" i="4"/>
  <c r="I87" i="4"/>
  <c r="I37" i="4"/>
  <c r="I38" i="4"/>
  <c r="I39" i="4"/>
  <c r="I40" i="4"/>
  <c r="I41" i="4"/>
  <c r="I42" i="4"/>
  <c r="I43" i="4"/>
  <c r="I44" i="4"/>
  <c r="I45" i="4"/>
  <c r="I46" i="4"/>
  <c r="I47" i="4"/>
  <c r="I48" i="4"/>
  <c r="I49" i="4"/>
  <c r="I50" i="4"/>
  <c r="I51" i="4"/>
  <c r="I52" i="4"/>
  <c r="I53" i="4"/>
  <c r="I54" i="4"/>
  <c r="I55" i="4"/>
  <c r="I56" i="4"/>
  <c r="I57" i="4"/>
  <c r="I58" i="4"/>
  <c r="I19" i="4"/>
  <c r="I20" i="4"/>
  <c r="I21" i="4"/>
  <c r="I22" i="4"/>
  <c r="I23" i="4"/>
  <c r="I24" i="4"/>
  <c r="I25" i="4"/>
  <c r="I26" i="4"/>
  <c r="I27" i="4"/>
  <c r="I28" i="4"/>
  <c r="I29" i="4"/>
  <c r="I30" i="4"/>
  <c r="I31" i="4"/>
  <c r="I32" i="4"/>
  <c r="I33" i="4"/>
  <c r="I34" i="4"/>
  <c r="I35" i="4"/>
  <c r="I36" i="4"/>
  <c r="I12" i="4"/>
  <c r="I13" i="4"/>
  <c r="I14" i="4"/>
  <c r="I15" i="4"/>
  <c r="I16" i="4"/>
  <c r="I17" i="4"/>
  <c r="I18" i="4"/>
  <c r="I3" i="4"/>
  <c r="I4" i="4"/>
  <c r="I5" i="4"/>
  <c r="I6" i="4"/>
  <c r="I7" i="4"/>
  <c r="I8" i="4"/>
  <c r="I9" i="4"/>
  <c r="I10" i="4"/>
  <c r="I11" i="4"/>
  <c r="I2" i="4"/>
  <c r="I4" i="1"/>
  <c r="G4" i="1"/>
  <c r="B133" i="4"/>
  <c r="B134" i="4" s="1"/>
  <c r="B135" i="4" s="1"/>
  <c r="B136" i="4" s="1"/>
  <c r="B137" i="4" s="1"/>
  <c r="B138" i="4" s="1"/>
  <c r="B139" i="4" s="1"/>
  <c r="B140" i="4" s="1"/>
  <c r="B141" i="4" s="1"/>
  <c r="B142" i="4" s="1"/>
  <c r="B143" i="4" s="1"/>
  <c r="B144" i="4" s="1"/>
  <c r="B145" i="4" s="1"/>
  <c r="B146" i="4" s="1"/>
  <c r="B147" i="4" s="1"/>
  <c r="B148" i="4" s="1"/>
  <c r="B149" i="4" s="1"/>
  <c r="B150" i="4" s="1"/>
  <c r="B151" i="4" s="1"/>
  <c r="B152" i="4" s="1"/>
  <c r="B153" i="4" s="1"/>
  <c r="B154" i="4" s="1"/>
  <c r="B155" i="4" s="1"/>
  <c r="B156" i="4" s="1"/>
  <c r="B157" i="4" s="1"/>
  <c r="B158" i="4" s="1"/>
  <c r="B159" i="4" s="1"/>
  <c r="B160" i="4" s="1"/>
  <c r="B161" i="4" s="1"/>
  <c r="B162" i="4" s="1"/>
  <c r="B163" i="4" s="1"/>
  <c r="B164" i="4" s="1"/>
  <c r="B165" i="4" s="1"/>
  <c r="B166" i="4" s="1"/>
  <c r="B167" i="4" s="1"/>
  <c r="B168" i="4" s="1"/>
  <c r="BJ165" i="6" l="1"/>
  <c r="BD168" i="6"/>
  <c r="BD167" i="6"/>
  <c r="BT131" i="4"/>
  <c r="BT129" i="4"/>
  <c r="BT127" i="4"/>
  <c r="BT125" i="4"/>
  <c r="BT123" i="4"/>
  <c r="BT121" i="4"/>
  <c r="BT119" i="4"/>
  <c r="BT115" i="4"/>
  <c r="BT132" i="4"/>
  <c r="BT130" i="4"/>
  <c r="BT128" i="4"/>
  <c r="BT126" i="4"/>
  <c r="BT124" i="4"/>
  <c r="BT122" i="4"/>
  <c r="BT120" i="4"/>
  <c r="BT116" i="4"/>
  <c r="BT114" i="4"/>
  <c r="BD169" i="6" l="1"/>
  <c r="BJ167" i="6"/>
  <c r="BD170" i="6"/>
  <c r="BJ168" i="6"/>
  <c r="BI128" i="6"/>
  <c r="BD172" i="6" l="1"/>
  <c r="BJ170" i="6"/>
  <c r="BD171" i="6"/>
  <c r="BJ169" i="6"/>
  <c r="BI129" i="6"/>
  <c r="BD173" i="6" l="1"/>
  <c r="BJ171" i="6"/>
  <c r="BD174" i="6"/>
  <c r="BJ174" i="6" s="1"/>
  <c r="BJ172" i="6"/>
  <c r="BI130" i="6"/>
  <c r="BD175" i="6" l="1"/>
  <c r="BJ173" i="6"/>
  <c r="BI131" i="6"/>
  <c r="BI133" i="6" l="1"/>
  <c r="BI132" i="6"/>
</calcChain>
</file>

<file path=xl/sharedStrings.xml><?xml version="1.0" encoding="utf-8"?>
<sst xmlns="http://schemas.openxmlformats.org/spreadsheetml/2006/main" count="5118" uniqueCount="219">
  <si>
    <t>Project Name</t>
  </si>
  <si>
    <t>Project Manager</t>
  </si>
  <si>
    <t>Mechanical</t>
  </si>
  <si>
    <t>Electrical</t>
  </si>
  <si>
    <t>Civil</t>
  </si>
  <si>
    <t>Architectural</t>
  </si>
  <si>
    <t>Irrigation</t>
  </si>
  <si>
    <t>Telecom</t>
  </si>
  <si>
    <t>Security Systems</t>
  </si>
  <si>
    <t>Joherto</t>
  </si>
  <si>
    <t>Patrick</t>
  </si>
  <si>
    <t>Reji</t>
  </si>
  <si>
    <t>Horticulture</t>
  </si>
  <si>
    <t>Anandan</t>
  </si>
  <si>
    <t>Wasim</t>
  </si>
  <si>
    <t>Shaji</t>
  </si>
  <si>
    <t>Shaji Nair</t>
  </si>
  <si>
    <t>Artur</t>
  </si>
  <si>
    <t>Buan</t>
  </si>
  <si>
    <t>Discipline</t>
  </si>
  <si>
    <t>Engineer Incharge</t>
  </si>
  <si>
    <t>Document Type</t>
  </si>
  <si>
    <t>Materials</t>
  </si>
  <si>
    <t>Prequalification</t>
  </si>
  <si>
    <t>Shop Drawings</t>
  </si>
  <si>
    <t>Instructions</t>
  </si>
  <si>
    <t>Letters</t>
  </si>
  <si>
    <t>Non-conformance Reports</t>
  </si>
  <si>
    <t>Design Calcuations</t>
  </si>
  <si>
    <t>Detailed Designs</t>
  </si>
  <si>
    <t>IFC</t>
  </si>
  <si>
    <t>Method Statement</t>
  </si>
  <si>
    <t>Adiminstration</t>
  </si>
  <si>
    <t>Haytham</t>
  </si>
  <si>
    <t>Contract Adminstration</t>
  </si>
  <si>
    <t>Arjit</t>
  </si>
  <si>
    <t>Cost/Finance</t>
  </si>
  <si>
    <t>Richard</t>
  </si>
  <si>
    <t>Façade Engineering</t>
  </si>
  <si>
    <t>Gamal</t>
  </si>
  <si>
    <t>Foul Sewer</t>
  </si>
  <si>
    <t>Hardscape</t>
  </si>
  <si>
    <t>Health Safety</t>
  </si>
  <si>
    <t>Landscaping</t>
  </si>
  <si>
    <t>Logistics</t>
  </si>
  <si>
    <t>Planning</t>
  </si>
  <si>
    <t>Plumbing</t>
  </si>
  <si>
    <t>Project Management</t>
  </si>
  <si>
    <t>Quality</t>
  </si>
  <si>
    <t>Hayrettin</t>
  </si>
  <si>
    <t>Utilities</t>
  </si>
  <si>
    <t>Contractor</t>
  </si>
  <si>
    <t>Start Date</t>
  </si>
  <si>
    <t>Original Finish</t>
  </si>
  <si>
    <t>Original Duration</t>
  </si>
  <si>
    <t>Revised Finish</t>
  </si>
  <si>
    <t>Date</t>
  </si>
  <si>
    <t>Variance % (Act-Plan)</t>
  </si>
  <si>
    <t>Project ID</t>
  </si>
  <si>
    <t>Forecast Completion</t>
  </si>
  <si>
    <t>No. of days delayed</t>
  </si>
  <si>
    <t/>
  </si>
  <si>
    <t>Planned Manpower</t>
  </si>
  <si>
    <t>Actual Manpower</t>
  </si>
  <si>
    <t>Mandays</t>
  </si>
  <si>
    <t>Total Manhours</t>
  </si>
  <si>
    <t>Total Manhours after LTI</t>
  </si>
  <si>
    <t>HSE NCR Issued to Date</t>
  </si>
  <si>
    <t>HSE NCRs Closed</t>
  </si>
  <si>
    <t>HSE NCRs Open</t>
  </si>
  <si>
    <t>Engineering: Baseline : Planned %</t>
  </si>
  <si>
    <t>Engineering: Actual %</t>
  </si>
  <si>
    <t>Procurement : Baseline : Planned %</t>
  </si>
  <si>
    <t>Procurement : Actual %</t>
  </si>
  <si>
    <t>Construction works : Baseline : Planned %</t>
  </si>
  <si>
    <t>Construction works : Actual %</t>
  </si>
  <si>
    <t xml:space="preserve">Commissioning/ Snagging : Baseline : Planned % - </t>
  </si>
  <si>
    <t xml:space="preserve">Commissioning/ Snagging : Actual % - </t>
  </si>
  <si>
    <t>North R/A - Temporary access to Qetifian Island is within the project boundary</t>
  </si>
  <si>
    <t>Ensure the area is avaialble for Contractor</t>
  </si>
  <si>
    <t>Open</t>
  </si>
  <si>
    <t>Pososibilty of Variations affecting the project Completion</t>
  </si>
  <si>
    <t>Variations if any, to be issued to the Contractor at the earliest</t>
  </si>
  <si>
    <t>Second Wave of Covid-19</t>
  </si>
  <si>
    <t>Contractor to take all necessary measures to minimize the risk of outbreak</t>
  </si>
  <si>
    <t>Possiblilty of other contractors damaging/obstructing the work</t>
  </si>
  <si>
    <t>Ensure the limit of works is protected by the Contractor</t>
  </si>
  <si>
    <t>Possibilty of Variations affecting the project Completion</t>
  </si>
  <si>
    <t>Site Obstructions: Risk of affecting the critical path by obstructions late clearance.
Potential EOT Entitlement.</t>
  </si>
  <si>
    <t>ALL</t>
  </si>
  <si>
    <t>Procurement / Long Lead Items:
Risk of affecting the critical path due to procurement delays. Project Completion Delay risk.</t>
  </si>
  <si>
    <t>Procurement to be closely monitored.</t>
  </si>
  <si>
    <t>Possibility of Variations affecting the project Completion</t>
  </si>
  <si>
    <t>Site Obstructions</t>
  </si>
  <si>
    <t>Obstructions due to Dewatering tanks</t>
  </si>
  <si>
    <t>Dewatering tanks of other contractors to be removed</t>
  </si>
  <si>
    <t>Contractor must expedite the process and ensure the Subcontractor is on board</t>
  </si>
  <si>
    <t>Contractor must expedite the process and commence the work</t>
  </si>
  <si>
    <t>Contractor must expedite work</t>
  </si>
  <si>
    <t>Delay in delivery of materials</t>
  </si>
  <si>
    <t>Contractor is delayed in delivery of materials which is impacting the works</t>
  </si>
  <si>
    <t>Contractor must expedite the procurement process</t>
  </si>
  <si>
    <t>Contractor to mobilize more manpower</t>
  </si>
  <si>
    <t>Project cost - Original</t>
  </si>
  <si>
    <t>Variations approved</t>
  </si>
  <si>
    <t>Net Total Invoice requested</t>
  </si>
  <si>
    <t>Net Total Paid to date</t>
  </si>
  <si>
    <t>Net Certified to date</t>
  </si>
  <si>
    <t>Payment remaining</t>
  </si>
  <si>
    <t>Estimate at completion</t>
  </si>
  <si>
    <t>Top Driving Item 1</t>
  </si>
  <si>
    <t>Top Driving Item 2</t>
  </si>
  <si>
    <t>Top Driving Item 3</t>
  </si>
  <si>
    <t>CR Agreed by both paries</t>
  </si>
  <si>
    <t xml:space="preserve"> CRNot accepted</t>
  </si>
  <si>
    <t>Original Plan%</t>
  </si>
  <si>
    <t>Original Act %</t>
  </si>
  <si>
    <t>Rev.1 Plan%</t>
  </si>
  <si>
    <t>Rev.1 Act %</t>
  </si>
  <si>
    <t>R1 - Risk Description</t>
  </si>
  <si>
    <t>R1 - Risk Mitigation</t>
  </si>
  <si>
    <t>R1 - Action by</t>
  </si>
  <si>
    <t>R1 - Status</t>
  </si>
  <si>
    <t>R2- Risk Description</t>
  </si>
  <si>
    <t>R2- Risk Mitigation</t>
  </si>
  <si>
    <t>R2- Action by</t>
  </si>
  <si>
    <t>R2- Status</t>
  </si>
  <si>
    <t>R3- Risk Description</t>
  </si>
  <si>
    <t>R3- Risk Mitigation</t>
  </si>
  <si>
    <t>R3-  Action by</t>
  </si>
  <si>
    <t>R3- Status</t>
  </si>
  <si>
    <t>I1- Mitigation Action</t>
  </si>
  <si>
    <t>I1- Item</t>
  </si>
  <si>
    <t>I2- Description</t>
  </si>
  <si>
    <t>I2- Mitigation Action</t>
  </si>
  <si>
    <t>I2- Item</t>
  </si>
  <si>
    <t>I3- Description</t>
  </si>
  <si>
    <t>I3- Mitigation Action</t>
  </si>
  <si>
    <t>I3- Item</t>
  </si>
  <si>
    <t>Lack of manpower to address the open work fornt</t>
  </si>
  <si>
    <t>COVID-19: Risk of disruption of Design/Procurement &amp; Construction in case any of the stakeholders is affected.</t>
  </si>
  <si>
    <t>Obstructions by other Contractors along Internal roads North</t>
  </si>
  <si>
    <t xml:space="preserve">Delay in Procurement </t>
  </si>
  <si>
    <t>Contractor’s delay in procurement of remaining trees. Potential risk of Time impact to the Overall Completion date</t>
  </si>
  <si>
    <t>All stakeholder to follow Government guidelines.
Contractor to anticipate delays and plan to overcome any such delays.</t>
  </si>
  <si>
    <t>Contractor to ensure all materials are finalized and delivered at site considering the current situation of lead time.
Contractor to update status monthly.</t>
  </si>
  <si>
    <t>Contractor to ensure all materials are finalized and delivered at site considering the without impacting the SA1 - Completion date.</t>
  </si>
  <si>
    <t>Contractor failed in providing a forecast to deliver all remining trees. Delay letters are being issued to the Contractor.</t>
  </si>
  <si>
    <t>Contractor failed in providing a forecast to deliver all remining trees. Issue being addressed in progress meetings.</t>
  </si>
  <si>
    <t>Delays in D&amp;B scope of works for the Smart City requirements</t>
  </si>
  <si>
    <t>Procurement Strategy finalized.
Contractor to update status monthly.</t>
  </si>
  <si>
    <t>Follow-up being done with the Contractor.</t>
  </si>
  <si>
    <t>Direct payment to Sub-Contractor initiated to expedite the delivery.</t>
  </si>
  <si>
    <t>Concerns on the quality of executed works</t>
  </si>
  <si>
    <t>Project Title</t>
  </si>
  <si>
    <t>Rev.2 Plan%</t>
  </si>
  <si>
    <t>Rev.2 Act %</t>
  </si>
  <si>
    <t>Duration Elapased</t>
  </si>
  <si>
    <t>Mike</t>
  </si>
  <si>
    <t>Mohd</t>
  </si>
  <si>
    <t>Steve</t>
  </si>
  <si>
    <t>Kumar</t>
  </si>
  <si>
    <t>Ricky</t>
  </si>
  <si>
    <t>Best Contractor WLL</t>
  </si>
  <si>
    <t>World Class Projects</t>
  </si>
  <si>
    <t>SPLL</t>
  </si>
  <si>
    <t>EPC company</t>
  </si>
  <si>
    <t>Infraworks in North</t>
  </si>
  <si>
    <t>Waterfront project in Doha South</t>
  </si>
  <si>
    <t>Construction of G+60 towers</t>
  </si>
  <si>
    <t>Construction of G+4P+50 towers</t>
  </si>
  <si>
    <t>Sewage Development</t>
  </si>
  <si>
    <t>PJ1</t>
  </si>
  <si>
    <t>PJ2</t>
  </si>
  <si>
    <t>PJXX</t>
  </si>
  <si>
    <t>PJXXX</t>
  </si>
  <si>
    <t>PJ3</t>
  </si>
  <si>
    <t xml:space="preserve"> Follow up to be done on the agreed strategy</t>
  </si>
  <si>
    <t>Delayed site handover: 
Risk of other  Contractors delaying site handover to this Contractor</t>
  </si>
  <si>
    <t>Close coordination is required between all stakeholders. Client should put due pressure on other Contractors to release the areas as per this Contract conditions.</t>
  </si>
  <si>
    <t>Change Requests Issued to Contractor</t>
  </si>
  <si>
    <t>CR Provided Cost &amp; Time Impacts by Contractor</t>
  </si>
  <si>
    <t>Contractor to endorse NCRs/SORs issued by CSC.
Contractor being requested to issue a schedule for hardscape snags completion in Road A4.</t>
  </si>
  <si>
    <t>Workshops held with all stakeholders and code B obtained for the detail design. Contractor to endorse remaining comments and submit IFC.
Contractor being requested to issue a schedule for hardscape snags completion in Road A4.</t>
  </si>
  <si>
    <t>Contractor’s delay in procurement of remaining trees. Contract Potential risk of Time impact to the Completion date</t>
  </si>
  <si>
    <t>CR Under Client Review</t>
  </si>
  <si>
    <t>Coordination ongoing between all stakeholders to ensure release of obstructed areas.
Client should put due pressure on other Contractors to remove the obstructions.</t>
  </si>
  <si>
    <t>Variation Issued to Contractor</t>
  </si>
  <si>
    <t>Variation Provided Cost &amp; Time Impacts by Contractor</t>
  </si>
  <si>
    <t>Variation Under Client Review</t>
  </si>
  <si>
    <t>Variation Agreed by both paries</t>
  </si>
  <si>
    <t>Variation Not accepted</t>
  </si>
  <si>
    <t>SI</t>
  </si>
  <si>
    <t>Si Issued to Contractor</t>
  </si>
  <si>
    <t>SI Provided Cost &amp; Time Impacts by Contractor</t>
  </si>
  <si>
    <t>SIUnder Client Review</t>
  </si>
  <si>
    <t>SI Agreed by both paries</t>
  </si>
  <si>
    <t xml:space="preserve"> SI Not accepted</t>
  </si>
  <si>
    <t>Delays in Ancillary structural works impacting  Completion date (Overall Completion)</t>
  </si>
  <si>
    <t>Delays in procurement of stone cladding, elevators, escalators etc for Ancillary impacting  Completion date (Overall Completion)</t>
  </si>
  <si>
    <t>Delays in completion of electrical shop drawings for Ancillary impacting  Completion date (Overall Completion)</t>
  </si>
  <si>
    <t xml:space="preserve">Delay in t&amp;c </t>
  </si>
  <si>
    <t>Delay in finishes</t>
  </si>
  <si>
    <t>Delay in MEP</t>
  </si>
  <si>
    <t>Area to be cleared and handedover to Contractor</t>
  </si>
  <si>
    <t>Area to be fully cleared and handedover to Contractor</t>
  </si>
  <si>
    <t>Client</t>
  </si>
  <si>
    <t>Coordination with all stakeholders and Client Logistics.</t>
  </si>
  <si>
    <t>Consultant/Client</t>
  </si>
  <si>
    <t>Consultant/Client to ensure the area is avaialble for Contractor</t>
  </si>
  <si>
    <t>Road East handover</t>
  </si>
  <si>
    <t>Other Contractor should release the area without further delay</t>
  </si>
  <si>
    <t>Obstructions due to Other Contractor</t>
  </si>
  <si>
    <t>Delay in Retaining Wall</t>
  </si>
  <si>
    <t>Contractor is delayed in Engineering and Constrution of Retaining Wall</t>
  </si>
  <si>
    <t>Contractor is delayed in Procurement and Constrution of Retaining Wall</t>
  </si>
  <si>
    <t>Contractor is delayed in Construction of Retaining Wall</t>
  </si>
  <si>
    <t>Areas are obstructed by PJ33 contractor in Doha North</t>
  </si>
  <si>
    <t>Obstructions in Lateral streets near North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</si>
</sst>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d/mmm/yy;@"/>
    <numFmt numFmtId="165" formatCode="_(* #,##0_);_(* \(#,##0\);_(* &quot;-&quot;??_);_(@_)"/>
    <numFmt numFmtId="166" formatCode="[$QAR]\ #,##0"/>
    <numFmt numFmtId="167" formatCode="0.0%"/>
    <numFmt numFmtId="168" formatCode="[$-409]dd\-mmm\-yy;@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37">
    <xf numFmtId="0" fontId="0" fillId="0" borderId="0" xfId="0"/>
    <xf numFmtId="10" fontId="0" fillId="0" borderId="0" xfId="0" applyNumberFormat="1"/>
    <xf numFmtId="14" fontId="0" fillId="0" borderId="0" xfId="0" applyNumberFormat="1"/>
    <xf numFmtId="2" fontId="0" fillId="0" borderId="0" xfId="0" applyNumberFormat="1"/>
    <xf numFmtId="0" fontId="0" fillId="0" borderId="0" xfId="0" applyAlignment="1">
      <alignment horizontal="center" vertical="center" wrapText="1"/>
    </xf>
    <xf numFmtId="0" fontId="0" fillId="5" borderId="0" xfId="0" applyFill="1"/>
    <xf numFmtId="0" fontId="0" fillId="6" borderId="0" xfId="0" applyFill="1"/>
    <xf numFmtId="0" fontId="0" fillId="7" borderId="0" xfId="0" applyFill="1"/>
    <xf numFmtId="0" fontId="0" fillId="8" borderId="0" xfId="0" applyFill="1"/>
    <xf numFmtId="0" fontId="0" fillId="9" borderId="0" xfId="0" applyFill="1"/>
    <xf numFmtId="0" fontId="0" fillId="10" borderId="0" xfId="0" applyFill="1"/>
    <xf numFmtId="0" fontId="4" fillId="6" borderId="1" xfId="2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10" fontId="3" fillId="0" borderId="3" xfId="0" applyNumberFormat="1" applyFont="1" applyBorder="1" applyAlignment="1">
      <alignment horizontal="center" vertical="center" wrapText="1"/>
    </xf>
    <xf numFmtId="10" fontId="3" fillId="8" borderId="3" xfId="2" applyNumberFormat="1" applyFont="1" applyFill="1" applyBorder="1" applyAlignment="1">
      <alignment horizontal="center" vertical="center" wrapText="1"/>
    </xf>
    <xf numFmtId="10" fontId="3" fillId="7" borderId="3" xfId="2" applyNumberFormat="1" applyFont="1" applyFill="1" applyBorder="1" applyAlignment="1">
      <alignment horizontal="center" vertical="center" wrapText="1"/>
    </xf>
    <xf numFmtId="166" fontId="3" fillId="5" borderId="3" xfId="0" applyNumberFormat="1" applyFont="1" applyFill="1" applyBorder="1" applyAlignment="1">
      <alignment vertical="center" wrapText="1"/>
    </xf>
    <xf numFmtId="166" fontId="3" fillId="5" borderId="3" xfId="0" applyNumberFormat="1" applyFont="1" applyFill="1" applyBorder="1" applyAlignment="1">
      <alignment horizontal="center" vertical="center" wrapText="1"/>
    </xf>
    <xf numFmtId="166" fontId="6" fillId="5" borderId="3" xfId="0" applyNumberFormat="1" applyFont="1" applyFill="1" applyBorder="1" applyAlignment="1">
      <alignment vertical="center" wrapText="1"/>
    </xf>
    <xf numFmtId="166" fontId="6" fillId="5" borderId="3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164" fontId="3" fillId="0" borderId="2" xfId="0" applyNumberFormat="1" applyFont="1" applyBorder="1" applyAlignment="1">
      <alignment horizontal="center" vertical="center"/>
    </xf>
    <xf numFmtId="10" fontId="3" fillId="0" borderId="2" xfId="0" applyNumberFormat="1" applyFont="1" applyBorder="1" applyAlignment="1">
      <alignment horizontal="center" vertical="center"/>
    </xf>
    <xf numFmtId="10" fontId="0" fillId="0" borderId="2" xfId="0" applyNumberFormat="1" applyBorder="1" applyAlignment="1">
      <alignment vertical="center"/>
    </xf>
    <xf numFmtId="165" fontId="0" fillId="10" borderId="2" xfId="1" applyNumberFormat="1" applyFont="1" applyFill="1" applyBorder="1" applyAlignment="1">
      <alignment vertical="center"/>
    </xf>
    <xf numFmtId="0" fontId="3" fillId="10" borderId="2" xfId="0" applyFont="1" applyFill="1" applyBorder="1" applyAlignment="1">
      <alignment horizontal="center" vertical="center"/>
    </xf>
    <xf numFmtId="0" fontId="0" fillId="10" borderId="2" xfId="0" applyFill="1" applyBorder="1" applyAlignment="1">
      <alignment vertical="center"/>
    </xf>
    <xf numFmtId="0" fontId="0" fillId="9" borderId="2" xfId="0" applyFill="1" applyBorder="1" applyAlignment="1">
      <alignment vertical="center"/>
    </xf>
    <xf numFmtId="0" fontId="0" fillId="8" borderId="2" xfId="0" applyFill="1" applyBorder="1" applyAlignment="1">
      <alignment vertical="center"/>
    </xf>
    <xf numFmtId="0" fontId="0" fillId="7" borderId="2" xfId="0" applyFill="1" applyBorder="1" applyAlignment="1">
      <alignment vertical="center"/>
    </xf>
    <xf numFmtId="0" fontId="0" fillId="6" borderId="2" xfId="0" applyFill="1" applyBorder="1" applyAlignment="1">
      <alignment vertical="center"/>
    </xf>
    <xf numFmtId="0" fontId="0" fillId="5" borderId="2" xfId="0" applyFill="1" applyBorder="1" applyAlignment="1">
      <alignment vertical="center"/>
    </xf>
    <xf numFmtId="0" fontId="0" fillId="0" borderId="3" xfId="0" applyBorder="1" applyAlignment="1">
      <alignment vertical="center"/>
    </xf>
    <xf numFmtId="164" fontId="3" fillId="0" borderId="3" xfId="0" applyNumberFormat="1" applyFont="1" applyBorder="1" applyAlignment="1">
      <alignment horizontal="center" vertical="center"/>
    </xf>
    <xf numFmtId="10" fontId="3" fillId="0" borderId="3" xfId="0" applyNumberFormat="1" applyFont="1" applyBorder="1" applyAlignment="1">
      <alignment horizontal="center" vertical="center"/>
    </xf>
    <xf numFmtId="10" fontId="0" fillId="0" borderId="3" xfId="0" applyNumberFormat="1" applyBorder="1" applyAlignment="1">
      <alignment vertical="center"/>
    </xf>
    <xf numFmtId="15" fontId="3" fillId="0" borderId="3" xfId="0" applyNumberFormat="1" applyFont="1" applyBorder="1" applyAlignment="1">
      <alignment horizontal="center" vertical="center"/>
    </xf>
    <xf numFmtId="165" fontId="0" fillId="10" borderId="3" xfId="1" applyNumberFormat="1" applyFont="1" applyFill="1" applyBorder="1" applyAlignment="1">
      <alignment vertical="center"/>
    </xf>
    <xf numFmtId="0" fontId="3" fillId="10" borderId="3" xfId="0" applyFont="1" applyFill="1" applyBorder="1" applyAlignment="1">
      <alignment horizontal="center" vertical="center"/>
    </xf>
    <xf numFmtId="0" fontId="0" fillId="10" borderId="3" xfId="0" applyFill="1" applyBorder="1" applyAlignment="1">
      <alignment vertical="center"/>
    </xf>
    <xf numFmtId="0" fontId="0" fillId="9" borderId="3" xfId="0" applyFill="1" applyBorder="1" applyAlignment="1">
      <alignment vertical="center"/>
    </xf>
    <xf numFmtId="0" fontId="0" fillId="8" borderId="3" xfId="0" applyFill="1" applyBorder="1" applyAlignment="1">
      <alignment vertical="center"/>
    </xf>
    <xf numFmtId="0" fontId="0" fillId="7" borderId="3" xfId="0" applyFill="1" applyBorder="1" applyAlignment="1">
      <alignment vertical="center"/>
    </xf>
    <xf numFmtId="0" fontId="0" fillId="6" borderId="3" xfId="0" applyFill="1" applyBorder="1" applyAlignment="1">
      <alignment vertical="center"/>
    </xf>
    <xf numFmtId="0" fontId="0" fillId="5" borderId="3" xfId="0" applyFill="1" applyBorder="1" applyAlignment="1">
      <alignment vertical="center"/>
    </xf>
    <xf numFmtId="164" fontId="3" fillId="0" borderId="3" xfId="0" applyNumberFormat="1" applyFont="1" applyBorder="1" applyAlignment="1">
      <alignment horizontal="center" vertical="center" wrapText="1"/>
    </xf>
    <xf numFmtId="1" fontId="0" fillId="0" borderId="3" xfId="0" applyNumberFormat="1" applyBorder="1" applyAlignment="1">
      <alignment vertical="center"/>
    </xf>
    <xf numFmtId="10" fontId="3" fillId="0" borderId="3" xfId="2" applyNumberFormat="1" applyFont="1" applyFill="1" applyBorder="1" applyAlignment="1">
      <alignment horizontal="center" vertical="center"/>
    </xf>
    <xf numFmtId="10" fontId="3" fillId="9" borderId="3" xfId="2" applyNumberFormat="1" applyFont="1" applyFill="1" applyBorder="1" applyAlignment="1">
      <alignment horizontal="center" vertical="center"/>
    </xf>
    <xf numFmtId="10" fontId="3" fillId="8" borderId="3" xfId="2" quotePrefix="1" applyNumberFormat="1" applyFont="1" applyFill="1" applyBorder="1" applyAlignment="1">
      <alignment horizontal="center" vertical="center" wrapText="1"/>
    </xf>
    <xf numFmtId="166" fontId="0" fillId="5" borderId="3" xfId="0" applyNumberFormat="1" applyFill="1" applyBorder="1" applyAlignment="1">
      <alignment vertical="center"/>
    </xf>
    <xf numFmtId="0" fontId="3" fillId="6" borderId="3" xfId="0" applyFont="1" applyFill="1" applyBorder="1" applyAlignment="1">
      <alignment vertical="center"/>
    </xf>
    <xf numFmtId="164" fontId="3" fillId="6" borderId="3" xfId="0" applyNumberFormat="1" applyFont="1" applyFill="1" applyBorder="1" applyAlignment="1">
      <alignment vertical="center"/>
    </xf>
    <xf numFmtId="10" fontId="3" fillId="3" borderId="3" xfId="2" applyNumberFormat="1" applyFont="1" applyFill="1" applyBorder="1" applyAlignment="1">
      <alignment horizontal="center" vertical="center"/>
    </xf>
    <xf numFmtId="14" fontId="3" fillId="0" borderId="3" xfId="0" applyNumberFormat="1" applyFont="1" applyBorder="1" applyAlignment="1">
      <alignment horizontal="center" vertical="center"/>
    </xf>
    <xf numFmtId="164" fontId="3" fillId="2" borderId="3" xfId="0" applyNumberFormat="1" applyFont="1" applyFill="1" applyBorder="1" applyAlignment="1">
      <alignment horizontal="center" vertical="center"/>
    </xf>
    <xf numFmtId="164" fontId="3" fillId="0" borderId="3" xfId="0" quotePrefix="1" applyNumberFormat="1" applyFont="1" applyBorder="1" applyAlignment="1">
      <alignment horizontal="center" vertical="center"/>
    </xf>
    <xf numFmtId="10" fontId="3" fillId="8" borderId="3" xfId="2" applyNumberFormat="1" applyFont="1" applyFill="1" applyBorder="1" applyAlignment="1">
      <alignment vertical="center"/>
    </xf>
    <xf numFmtId="10" fontId="3" fillId="3" borderId="3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vertical="center"/>
    </xf>
    <xf numFmtId="164" fontId="3" fillId="0" borderId="4" xfId="0" quotePrefix="1" applyNumberFormat="1" applyFont="1" applyBorder="1" applyAlignment="1">
      <alignment horizontal="center" vertical="center"/>
    </xf>
    <xf numFmtId="10" fontId="3" fillId="3" borderId="4" xfId="0" applyNumberFormat="1" applyFont="1" applyFill="1" applyBorder="1" applyAlignment="1">
      <alignment horizontal="center" vertical="center"/>
    </xf>
    <xf numFmtId="0" fontId="0" fillId="10" borderId="4" xfId="0" applyFill="1" applyBorder="1" applyAlignment="1">
      <alignment vertical="center"/>
    </xf>
    <xf numFmtId="0" fontId="0" fillId="9" borderId="4" xfId="0" applyFill="1" applyBorder="1" applyAlignment="1">
      <alignment vertical="center"/>
    </xf>
    <xf numFmtId="0" fontId="0" fillId="8" borderId="4" xfId="0" applyFill="1" applyBorder="1" applyAlignment="1">
      <alignment vertical="center"/>
    </xf>
    <xf numFmtId="0" fontId="0" fillId="7" borderId="4" xfId="0" applyFill="1" applyBorder="1" applyAlignment="1">
      <alignment vertical="center"/>
    </xf>
    <xf numFmtId="0" fontId="0" fillId="6" borderId="4" xfId="0" applyFill="1" applyBorder="1" applyAlignment="1">
      <alignment vertical="center"/>
    </xf>
    <xf numFmtId="0" fontId="0" fillId="5" borderId="4" xfId="0" applyFill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10" borderId="1" xfId="0" applyFont="1" applyFill="1" applyBorder="1" applyAlignment="1">
      <alignment horizontal="center" vertical="center" wrapText="1"/>
    </xf>
    <xf numFmtId="10" fontId="5" fillId="9" borderId="1" xfId="2" applyNumberFormat="1" applyFont="1" applyFill="1" applyBorder="1" applyAlignment="1">
      <alignment horizontal="center" vertical="center" wrapText="1"/>
    </xf>
    <xf numFmtId="10" fontId="5" fillId="8" borderId="1" xfId="2" applyNumberFormat="1" applyFont="1" applyFill="1" applyBorder="1" applyAlignment="1">
      <alignment horizontal="center" vertical="center" wrapText="1"/>
    </xf>
    <xf numFmtId="0" fontId="5" fillId="7" borderId="1" xfId="2" applyNumberFormat="1" applyFont="1" applyFill="1" applyBorder="1" applyAlignment="1">
      <alignment horizontal="center" vertical="center" wrapText="1"/>
    </xf>
    <xf numFmtId="0" fontId="5" fillId="6" borderId="1" xfId="2" applyNumberFormat="1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0" fillId="4" borderId="2" xfId="0" applyFill="1" applyBorder="1" applyAlignment="1">
      <alignment vertical="center" wrapText="1"/>
    </xf>
    <xf numFmtId="0" fontId="0" fillId="4" borderId="3" xfId="0" applyFill="1" applyBorder="1" applyAlignment="1">
      <alignment vertical="center" wrapText="1"/>
    </xf>
    <xf numFmtId="0" fontId="3" fillId="4" borderId="3" xfId="0" applyFont="1" applyFill="1" applyBorder="1" applyAlignment="1">
      <alignment horizontal="left" vertical="center" wrapText="1"/>
    </xf>
    <xf numFmtId="0" fontId="0" fillId="4" borderId="4" xfId="0" applyFill="1" applyBorder="1" applyAlignment="1">
      <alignment vertical="center" wrapText="1"/>
    </xf>
    <xf numFmtId="0" fontId="0" fillId="4" borderId="0" xfId="0" applyFill="1" applyAlignment="1">
      <alignment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center"/>
    </xf>
    <xf numFmtId="10" fontId="3" fillId="11" borderId="5" xfId="0" applyNumberFormat="1" applyFont="1" applyFill="1" applyBorder="1" applyAlignment="1">
      <alignment horizontal="center"/>
    </xf>
    <xf numFmtId="167" fontId="3" fillId="11" borderId="5" xfId="0" applyNumberFormat="1" applyFont="1" applyFill="1" applyBorder="1" applyAlignment="1">
      <alignment horizontal="center"/>
    </xf>
    <xf numFmtId="167" fontId="3" fillId="11" borderId="5" xfId="0" applyNumberFormat="1" applyFont="1" applyFill="1" applyBorder="1" applyAlignment="1">
      <alignment horizontal="center" vertical="center" wrapText="1"/>
    </xf>
    <xf numFmtId="10" fontId="3" fillId="11" borderId="5" xfId="2" applyNumberFormat="1" applyFont="1" applyFill="1" applyBorder="1" applyAlignment="1">
      <alignment horizontal="center"/>
    </xf>
    <xf numFmtId="10" fontId="3" fillId="11" borderId="0" xfId="0" applyNumberFormat="1" applyFont="1" applyFill="1" applyAlignment="1">
      <alignment horizontal="center"/>
    </xf>
    <xf numFmtId="10" fontId="3" fillId="11" borderId="0" xfId="2" applyNumberFormat="1" applyFont="1" applyFill="1" applyAlignment="1">
      <alignment horizontal="center"/>
    </xf>
    <xf numFmtId="168" fontId="3" fillId="3" borderId="0" xfId="0" applyNumberFormat="1" applyFont="1" applyFill="1" applyAlignment="1">
      <alignment horizontal="center" wrapText="1"/>
    </xf>
    <xf numFmtId="168" fontId="3" fillId="3" borderId="0" xfId="0" applyNumberFormat="1" applyFont="1" applyFill="1" applyAlignment="1">
      <alignment horizontal="center"/>
    </xf>
    <xf numFmtId="15" fontId="3" fillId="3" borderId="0" xfId="0" applyNumberFormat="1" applyFont="1" applyFill="1" applyAlignment="1">
      <alignment horizontal="center"/>
    </xf>
    <xf numFmtId="0" fontId="0" fillId="0" borderId="0" xfId="0" applyAlignment="1">
      <alignment horizontal="center" vertical="center"/>
    </xf>
    <xf numFmtId="1" fontId="3" fillId="4" borderId="5" xfId="0" applyNumberFormat="1" applyFont="1" applyFill="1" applyBorder="1" applyAlignment="1">
      <alignment horizontal="center"/>
    </xf>
    <xf numFmtId="3" fontId="3" fillId="4" borderId="5" xfId="0" applyNumberFormat="1" applyFont="1" applyFill="1" applyBorder="1" applyAlignment="1">
      <alignment horizontal="center"/>
    </xf>
    <xf numFmtId="3" fontId="3" fillId="4" borderId="0" xfId="0" applyNumberFormat="1" applyFont="1" applyFill="1" applyAlignment="1">
      <alignment horizontal="center"/>
    </xf>
    <xf numFmtId="0" fontId="6" fillId="4" borderId="5" xfId="0" applyFont="1" applyFill="1" applyBorder="1" applyAlignment="1">
      <alignment horizontal="center"/>
    </xf>
    <xf numFmtId="0" fontId="6" fillId="4" borderId="5" xfId="0" applyFont="1" applyFill="1" applyBorder="1" applyAlignment="1">
      <alignment horizontal="center" vertical="center" wrapText="1"/>
    </xf>
    <xf numFmtId="3" fontId="6" fillId="4" borderId="5" xfId="0" applyNumberFormat="1" applyFont="1" applyFill="1" applyBorder="1" applyAlignment="1">
      <alignment horizontal="center"/>
    </xf>
    <xf numFmtId="0" fontId="3" fillId="9" borderId="5" xfId="0" applyFont="1" applyFill="1" applyBorder="1" applyAlignment="1">
      <alignment horizontal="center"/>
    </xf>
    <xf numFmtId="3" fontId="3" fillId="9" borderId="5" xfId="0" applyNumberFormat="1" applyFont="1" applyFill="1" applyBorder="1" applyAlignment="1">
      <alignment horizontal="center" vertical="center" wrapText="1"/>
    </xf>
    <xf numFmtId="3" fontId="3" fillId="9" borderId="5" xfId="0" applyNumberFormat="1" applyFont="1" applyFill="1" applyBorder="1" applyAlignment="1">
      <alignment horizontal="center"/>
    </xf>
    <xf numFmtId="3" fontId="3" fillId="9" borderId="5" xfId="0" applyNumberFormat="1" applyFont="1" applyFill="1" applyBorder="1" applyAlignment="1">
      <alignment horizontal="center" wrapText="1"/>
    </xf>
    <xf numFmtId="0" fontId="3" fillId="11" borderId="5" xfId="0" applyFont="1" applyFill="1" applyBorder="1" applyAlignment="1">
      <alignment horizontal="center"/>
    </xf>
    <xf numFmtId="0" fontId="3" fillId="11" borderId="0" xfId="0" applyFont="1" applyFill="1" applyAlignment="1">
      <alignment horizontal="center"/>
    </xf>
    <xf numFmtId="167" fontId="0" fillId="9" borderId="3" xfId="2" applyNumberFormat="1" applyFont="1" applyFill="1" applyBorder="1" applyAlignment="1">
      <alignment vertical="center"/>
    </xf>
    <xf numFmtId="0" fontId="0" fillId="8" borderId="3" xfId="0" applyFill="1" applyBorder="1" applyAlignment="1">
      <alignment vertical="center" wrapText="1"/>
    </xf>
    <xf numFmtId="0" fontId="3" fillId="11" borderId="5" xfId="2" applyNumberFormat="1" applyFont="1" applyFill="1" applyBorder="1" applyAlignment="1">
      <alignment horizontal="right" vertical="center" wrapText="1"/>
    </xf>
    <xf numFmtId="0" fontId="6" fillId="11" borderId="5" xfId="2" applyNumberFormat="1" applyFont="1" applyFill="1" applyBorder="1" applyAlignment="1">
      <alignment horizontal="right" vertical="center" wrapText="1"/>
    </xf>
    <xf numFmtId="0" fontId="3" fillId="11" borderId="0" xfId="2" applyNumberFormat="1" applyFont="1" applyFill="1" applyAlignment="1">
      <alignment horizontal="right"/>
    </xf>
    <xf numFmtId="166" fontId="3" fillId="0" borderId="1" xfId="3" applyNumberFormat="1" applyFont="1" applyFill="1" applyBorder="1"/>
    <xf numFmtId="0" fontId="3" fillId="0" borderId="1" xfId="0" applyFont="1" applyBorder="1"/>
    <xf numFmtId="166" fontId="3" fillId="0" borderId="1" xfId="0" applyNumberFormat="1" applyFont="1" applyBorder="1"/>
    <xf numFmtId="166" fontId="3" fillId="0" borderId="1" xfId="0" applyNumberFormat="1" applyFont="1" applyBorder="1" applyAlignment="1">
      <alignment vertical="center" wrapText="1"/>
    </xf>
    <xf numFmtId="166" fontId="3" fillId="0" borderId="1" xfId="0" applyNumberFormat="1" applyFont="1" applyBorder="1" applyAlignment="1">
      <alignment horizontal="center" vertical="center" wrapText="1"/>
    </xf>
    <xf numFmtId="166" fontId="6" fillId="0" borderId="1" xfId="0" applyNumberFormat="1" applyFont="1" applyBorder="1" applyAlignment="1">
      <alignment horizontal="center" vertical="center" wrapText="1"/>
    </xf>
    <xf numFmtId="0" fontId="3" fillId="11" borderId="6" xfId="0" applyFont="1" applyFill="1" applyBorder="1"/>
    <xf numFmtId="166" fontId="3" fillId="11" borderId="6" xfId="3" applyNumberFormat="1" applyFont="1" applyFill="1" applyBorder="1"/>
    <xf numFmtId="166" fontId="3" fillId="11" borderId="6" xfId="0" applyNumberFormat="1" applyFont="1" applyFill="1" applyBorder="1"/>
    <xf numFmtId="166" fontId="3" fillId="11" borderId="6" xfId="0" applyNumberFormat="1" applyFont="1" applyFill="1" applyBorder="1" applyAlignment="1">
      <alignment vertical="center" wrapText="1"/>
    </xf>
    <xf numFmtId="166" fontId="3" fillId="11" borderId="6" xfId="0" applyNumberFormat="1" applyFont="1" applyFill="1" applyBorder="1" applyAlignment="1">
      <alignment horizontal="center" vertical="center" wrapText="1"/>
    </xf>
    <xf numFmtId="0" fontId="3" fillId="11" borderId="0" xfId="0" applyFont="1" applyFill="1"/>
    <xf numFmtId="166" fontId="6" fillId="11" borderId="6" xfId="0" applyNumberFormat="1" applyFont="1" applyFill="1" applyBorder="1" applyAlignment="1">
      <alignment horizontal="center" vertical="center" wrapText="1"/>
    </xf>
    <xf numFmtId="0" fontId="3" fillId="11" borderId="5" xfId="0" applyFont="1" applyFill="1" applyBorder="1"/>
    <xf numFmtId="166" fontId="3" fillId="11" borderId="5" xfId="3" applyNumberFormat="1" applyFont="1" applyFill="1" applyBorder="1"/>
    <xf numFmtId="166" fontId="3" fillId="11" borderId="5" xfId="0" applyNumberFormat="1" applyFont="1" applyFill="1" applyBorder="1"/>
    <xf numFmtId="166" fontId="3" fillId="11" borderId="5" xfId="0" applyNumberFormat="1" applyFont="1" applyFill="1" applyBorder="1" applyAlignment="1">
      <alignment vertical="center" wrapText="1"/>
    </xf>
    <xf numFmtId="166" fontId="3" fillId="11" borderId="5" xfId="0" applyNumberFormat="1" applyFont="1" applyFill="1" applyBorder="1" applyAlignment="1">
      <alignment horizontal="center" vertical="center" wrapText="1"/>
    </xf>
    <xf numFmtId="166" fontId="6" fillId="11" borderId="5" xfId="0" applyNumberFormat="1" applyFont="1" applyFill="1" applyBorder="1" applyAlignment="1">
      <alignment vertical="center" wrapText="1"/>
    </xf>
    <xf numFmtId="0" fontId="3" fillId="11" borderId="7" xfId="0" applyFont="1" applyFill="1" applyBorder="1" applyAlignment="1">
      <alignment horizontal="left" vertical="center" wrapText="1"/>
    </xf>
    <xf numFmtId="10" fontId="0" fillId="0" borderId="2" xfId="2" applyNumberFormat="1" applyFont="1" applyBorder="1" applyAlignment="1">
      <alignment vertical="center"/>
    </xf>
    <xf numFmtId="10" fontId="0" fillId="0" borderId="3" xfId="2" applyNumberFormat="1" applyFont="1" applyBorder="1" applyAlignment="1">
      <alignment vertical="center"/>
    </xf>
    <xf numFmtId="10" fontId="3" fillId="0" borderId="8" xfId="0" applyNumberFormat="1" applyFont="1" applyBorder="1" applyAlignment="1">
      <alignment horizontal="center" vertical="center"/>
    </xf>
    <xf numFmtId="167" fontId="3" fillId="11" borderId="9" xfId="0" applyNumberFormat="1" applyFont="1" applyFill="1" applyBorder="1" applyAlignment="1">
      <alignment horizontal="center"/>
    </xf>
    <xf numFmtId="10" fontId="3" fillId="11" borderId="9" xfId="0" applyNumberFormat="1" applyFont="1" applyFill="1" applyBorder="1" applyAlignment="1">
      <alignment horizontal="center"/>
    </xf>
    <xf numFmtId="167" fontId="3" fillId="11" borderId="9" xfId="0" applyNumberFormat="1" applyFont="1" applyFill="1" applyBorder="1" applyAlignment="1">
      <alignment horizontal="center" vertical="center" wrapText="1"/>
    </xf>
    <xf numFmtId="10" fontId="3" fillId="11" borderId="9" xfId="2" applyNumberFormat="1" applyFont="1" applyFill="1" applyBorder="1" applyAlignment="1">
      <alignment horizontal="center"/>
    </xf>
  </cellXfs>
  <cellStyles count="4">
    <cellStyle name="Comma" xfId="1" builtinId="3"/>
    <cellStyle name="Currency" xfId="3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J8"/>
  <sheetViews>
    <sheetView zoomScale="85" zoomScaleNormal="85" workbookViewId="0">
      <selection activeCell="C32" sqref="C32"/>
    </sheetView>
  </sheetViews>
  <sheetFormatPr defaultRowHeight="15" x14ac:dyDescent="0.25"/>
  <cols>
    <col min="1" max="1" width="14.7109375" customWidth="1"/>
    <col min="2" max="2" width="16.85546875" customWidth="1"/>
    <col min="3" max="3" width="26.5703125" customWidth="1"/>
    <col min="4" max="4" width="49.28515625" customWidth="1"/>
    <col min="5" max="9" width="14.28515625" customWidth="1"/>
    <col min="10" max="10" width="16.85546875" customWidth="1"/>
  </cols>
  <sheetData>
    <row r="3" spans="1:10" x14ac:dyDescent="0.25">
      <c r="A3" t="s">
        <v>0</v>
      </c>
      <c r="B3" t="s">
        <v>1</v>
      </c>
      <c r="C3" t="s">
        <v>51</v>
      </c>
      <c r="D3" t="s">
        <v>154</v>
      </c>
      <c r="E3" t="s">
        <v>52</v>
      </c>
      <c r="F3" t="s">
        <v>53</v>
      </c>
      <c r="G3" t="s">
        <v>54</v>
      </c>
      <c r="H3" t="s">
        <v>55</v>
      </c>
      <c r="I3" t="s">
        <v>55</v>
      </c>
      <c r="J3" t="s">
        <v>157</v>
      </c>
    </row>
    <row r="4" spans="1:10" x14ac:dyDescent="0.25">
      <c r="A4" t="s">
        <v>172</v>
      </c>
      <c r="B4" t="s">
        <v>158</v>
      </c>
      <c r="C4" s="1" t="s">
        <v>163</v>
      </c>
      <c r="D4" s="1" t="s">
        <v>167</v>
      </c>
      <c r="E4" s="2">
        <v>43973</v>
      </c>
      <c r="F4" s="2">
        <v>44611</v>
      </c>
      <c r="G4" s="3">
        <f>+F4-E4+1</f>
        <v>639</v>
      </c>
      <c r="H4" s="2">
        <v>44998</v>
      </c>
      <c r="I4" s="3">
        <f>+H4-E4+1</f>
        <v>1026</v>
      </c>
      <c r="J4" s="3">
        <f ca="1">TODAY()-E4</f>
        <v>1172</v>
      </c>
    </row>
    <row r="5" spans="1:10" x14ac:dyDescent="0.25">
      <c r="A5" t="s">
        <v>173</v>
      </c>
      <c r="B5" t="s">
        <v>159</v>
      </c>
      <c r="C5" s="1" t="s">
        <v>164</v>
      </c>
      <c r="D5" s="1" t="s">
        <v>168</v>
      </c>
      <c r="E5" s="2">
        <v>44735</v>
      </c>
      <c r="F5" s="2">
        <v>44948</v>
      </c>
      <c r="G5" s="3">
        <f>+F5-E5+1</f>
        <v>214</v>
      </c>
      <c r="H5" s="2">
        <v>45110</v>
      </c>
      <c r="I5" s="3">
        <f>+H5-E5+1</f>
        <v>376</v>
      </c>
      <c r="J5" s="3">
        <f t="shared" ref="J5:J8" ca="1" si="0">TODAY()-E5</f>
        <v>410</v>
      </c>
    </row>
    <row r="6" spans="1:10" x14ac:dyDescent="0.25">
      <c r="A6" t="s">
        <v>174</v>
      </c>
      <c r="B6" t="s">
        <v>160</v>
      </c>
      <c r="C6" s="1" t="s">
        <v>165</v>
      </c>
      <c r="D6" s="1" t="s">
        <v>169</v>
      </c>
      <c r="E6" s="2">
        <v>43586</v>
      </c>
      <c r="F6" s="2">
        <v>44359</v>
      </c>
      <c r="G6" s="3">
        <f>+F6-E6+1</f>
        <v>774</v>
      </c>
      <c r="H6" s="2">
        <v>44712</v>
      </c>
      <c r="I6" s="3">
        <f>+H6-E6+1</f>
        <v>1127</v>
      </c>
      <c r="J6" s="3">
        <f t="shared" ca="1" si="0"/>
        <v>1559</v>
      </c>
    </row>
    <row r="7" spans="1:10" x14ac:dyDescent="0.25">
      <c r="A7" t="s">
        <v>175</v>
      </c>
      <c r="B7" t="s">
        <v>161</v>
      </c>
      <c r="C7" s="1" t="s">
        <v>166</v>
      </c>
      <c r="D7" s="1" t="s">
        <v>170</v>
      </c>
      <c r="E7" s="2">
        <v>43586</v>
      </c>
      <c r="F7" s="2">
        <v>44560</v>
      </c>
      <c r="G7" s="3">
        <f>+F7-E7+1</f>
        <v>975</v>
      </c>
      <c r="H7" s="2">
        <v>44773</v>
      </c>
      <c r="I7" s="3">
        <f>+H7-E7+1</f>
        <v>1188</v>
      </c>
      <c r="J7" s="3">
        <f t="shared" ca="1" si="0"/>
        <v>1559</v>
      </c>
    </row>
    <row r="8" spans="1:10" x14ac:dyDescent="0.25">
      <c r="A8" t="s">
        <v>176</v>
      </c>
      <c r="B8" t="s">
        <v>162</v>
      </c>
      <c r="C8" s="1" t="s">
        <v>165</v>
      </c>
      <c r="D8" s="1" t="s">
        <v>171</v>
      </c>
      <c r="E8" s="2">
        <v>43983</v>
      </c>
      <c r="F8" s="2">
        <v>44773</v>
      </c>
      <c r="G8" s="3">
        <f>+F8-E8+1</f>
        <v>791</v>
      </c>
      <c r="H8" s="2">
        <v>45077</v>
      </c>
      <c r="I8" s="3">
        <f>+H8-E8+1</f>
        <v>1095</v>
      </c>
      <c r="J8" s="3">
        <f t="shared" ca="1" si="0"/>
        <v>1162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B305A8-0780-4FDD-B981-207B8985113F}">
  <dimension ref="A1:BM187"/>
  <sheetViews>
    <sheetView zoomScale="85" zoomScaleNormal="85" workbookViewId="0">
      <pane xSplit="2" ySplit="1" topLeftCell="AK2" activePane="bottomRight" state="frozen"/>
      <selection pane="topRight" activeCell="C1" sqref="C1"/>
      <selection pane="bottomLeft" activeCell="A2" sqref="A2"/>
      <selection pane="bottomRight" activeCell="AN1" sqref="AN1:BC1"/>
    </sheetView>
  </sheetViews>
  <sheetFormatPr defaultRowHeight="15" x14ac:dyDescent="0.25"/>
  <cols>
    <col min="2" max="2" width="13.28515625" customWidth="1"/>
    <col min="3" max="3" width="12" customWidth="1"/>
    <col min="10" max="10" width="12.28515625" customWidth="1"/>
    <col min="11" max="11" width="11" style="82" customWidth="1"/>
    <col min="14" max="14" width="11.5703125" style="10" bestFit="1" customWidth="1"/>
    <col min="15" max="15" width="11.42578125" style="10" customWidth="1"/>
    <col min="16" max="16" width="13.28515625" style="10" bestFit="1" customWidth="1"/>
    <col min="17" max="19" width="9.140625" style="10"/>
    <col min="20" max="27" width="9.140625" style="9"/>
    <col min="28" max="28" width="29" style="8" customWidth="1"/>
    <col min="29" max="29" width="17.85546875" style="8" customWidth="1"/>
    <col min="30" max="30" width="11.42578125" style="8" customWidth="1"/>
    <col min="31" max="31" width="13.28515625" style="8" customWidth="1"/>
    <col min="32" max="32" width="29" style="8" customWidth="1"/>
    <col min="33" max="33" width="17.85546875" style="8" customWidth="1"/>
    <col min="34" max="35" width="12" style="8" customWidth="1"/>
    <col min="36" max="36" width="29" style="8" customWidth="1"/>
    <col min="37" max="37" width="17.85546875" style="8" customWidth="1"/>
    <col min="38" max="39" width="9.140625" style="8"/>
    <col min="40" max="55" width="9.140625" style="6"/>
    <col min="56" max="60" width="14.42578125" style="5" customWidth="1"/>
    <col min="61" max="61" width="13.5703125" style="5" bestFit="1" customWidth="1"/>
    <col min="62" max="62" width="16.28515625" style="5" customWidth="1"/>
    <col min="63" max="65" width="17.5703125" style="79" customWidth="1"/>
  </cols>
  <sheetData>
    <row r="1" spans="1:65" s="4" customFormat="1" ht="102" x14ac:dyDescent="0.25">
      <c r="A1" s="68" t="s">
        <v>58</v>
      </c>
      <c r="B1" s="68" t="s">
        <v>56</v>
      </c>
      <c r="C1" s="68" t="s">
        <v>115</v>
      </c>
      <c r="D1" s="68" t="s">
        <v>116</v>
      </c>
      <c r="E1" s="68" t="s">
        <v>117</v>
      </c>
      <c r="F1" s="68" t="s">
        <v>118</v>
      </c>
      <c r="G1" s="68" t="s">
        <v>155</v>
      </c>
      <c r="H1" s="68" t="s">
        <v>156</v>
      </c>
      <c r="I1" s="68" t="s">
        <v>57</v>
      </c>
      <c r="J1" s="68" t="s">
        <v>59</v>
      </c>
      <c r="K1" s="68" t="s">
        <v>60</v>
      </c>
      <c r="L1" s="68" t="s">
        <v>62</v>
      </c>
      <c r="M1" s="68" t="s">
        <v>63</v>
      </c>
      <c r="N1" s="69" t="s">
        <v>64</v>
      </c>
      <c r="O1" s="69" t="s">
        <v>65</v>
      </c>
      <c r="P1" s="69" t="s">
        <v>66</v>
      </c>
      <c r="Q1" s="69" t="s">
        <v>67</v>
      </c>
      <c r="R1" s="69" t="s">
        <v>68</v>
      </c>
      <c r="S1" s="69" t="s">
        <v>69</v>
      </c>
      <c r="T1" s="70" t="s">
        <v>70</v>
      </c>
      <c r="U1" s="70" t="s">
        <v>71</v>
      </c>
      <c r="V1" s="70" t="s">
        <v>72</v>
      </c>
      <c r="W1" s="70" t="s">
        <v>73</v>
      </c>
      <c r="X1" s="70" t="s">
        <v>74</v>
      </c>
      <c r="Y1" s="70" t="s">
        <v>75</v>
      </c>
      <c r="Z1" s="70" t="s">
        <v>76</v>
      </c>
      <c r="AA1" s="70" t="s">
        <v>77</v>
      </c>
      <c r="AB1" s="71" t="s">
        <v>119</v>
      </c>
      <c r="AC1" s="71" t="s">
        <v>120</v>
      </c>
      <c r="AD1" s="71" t="s">
        <v>121</v>
      </c>
      <c r="AE1" s="71" t="s">
        <v>122</v>
      </c>
      <c r="AF1" s="71" t="s">
        <v>123</v>
      </c>
      <c r="AG1" s="71" t="s">
        <v>124</v>
      </c>
      <c r="AH1" s="71" t="s">
        <v>125</v>
      </c>
      <c r="AI1" s="71" t="s">
        <v>126</v>
      </c>
      <c r="AJ1" s="71" t="s">
        <v>127</v>
      </c>
      <c r="AK1" s="71" t="s">
        <v>128</v>
      </c>
      <c r="AL1" s="71" t="s">
        <v>129</v>
      </c>
      <c r="AM1" s="71" t="s">
        <v>130</v>
      </c>
      <c r="AN1" s="73" t="s">
        <v>180</v>
      </c>
      <c r="AO1" s="73" t="s">
        <v>181</v>
      </c>
      <c r="AP1" s="73" t="s">
        <v>185</v>
      </c>
      <c r="AQ1" s="73" t="s">
        <v>113</v>
      </c>
      <c r="AR1" s="73" t="s">
        <v>114</v>
      </c>
      <c r="AS1" s="73" t="s">
        <v>187</v>
      </c>
      <c r="AT1" s="73" t="s">
        <v>188</v>
      </c>
      <c r="AU1" s="73" t="s">
        <v>189</v>
      </c>
      <c r="AV1" s="73" t="s">
        <v>190</v>
      </c>
      <c r="AW1" s="73" t="s">
        <v>191</v>
      </c>
      <c r="AX1" s="11" t="s">
        <v>192</v>
      </c>
      <c r="AY1" s="73" t="s">
        <v>193</v>
      </c>
      <c r="AZ1" s="73" t="s">
        <v>194</v>
      </c>
      <c r="BA1" s="73" t="s">
        <v>195</v>
      </c>
      <c r="BB1" s="73" t="s">
        <v>196</v>
      </c>
      <c r="BC1" s="73" t="s">
        <v>197</v>
      </c>
      <c r="BD1" s="74" t="s">
        <v>103</v>
      </c>
      <c r="BE1" s="74" t="s">
        <v>104</v>
      </c>
      <c r="BF1" s="74" t="s">
        <v>105</v>
      </c>
      <c r="BG1" s="74" t="s">
        <v>106</v>
      </c>
      <c r="BH1" s="74" t="s">
        <v>107</v>
      </c>
      <c r="BI1" s="74" t="s">
        <v>108</v>
      </c>
      <c r="BJ1" s="74" t="s">
        <v>109</v>
      </c>
      <c r="BK1" s="12" t="s">
        <v>110</v>
      </c>
      <c r="BL1" s="12" t="s">
        <v>111</v>
      </c>
      <c r="BM1" s="12" t="s">
        <v>112</v>
      </c>
    </row>
    <row r="2" spans="1:65" x14ac:dyDescent="0.25">
      <c r="A2" s="20" t="s">
        <v>176</v>
      </c>
      <c r="B2" s="21">
        <v>43917</v>
      </c>
      <c r="C2" s="22">
        <v>0</v>
      </c>
      <c r="D2" s="22">
        <v>0</v>
      </c>
      <c r="E2" s="22">
        <v>0</v>
      </c>
      <c r="F2" s="22">
        <v>0</v>
      </c>
      <c r="G2" s="22"/>
      <c r="H2" s="22"/>
      <c r="I2" s="23">
        <f t="shared" ref="I2:I33" si="0">D2-C2</f>
        <v>0</v>
      </c>
      <c r="J2" s="89">
        <v>44772</v>
      </c>
      <c r="K2" s="92">
        <v>0</v>
      </c>
      <c r="L2" s="92">
        <v>0</v>
      </c>
      <c r="M2" s="20">
        <v>18</v>
      </c>
      <c r="N2" s="24"/>
      <c r="O2" s="24"/>
      <c r="P2" s="24"/>
      <c r="Q2" s="25">
        <v>0</v>
      </c>
      <c r="R2" s="25">
        <v>0</v>
      </c>
      <c r="S2" s="26">
        <f>Q2-R2</f>
        <v>0</v>
      </c>
      <c r="T2" s="27"/>
      <c r="U2" s="27"/>
      <c r="V2" s="27" t="s">
        <v>61</v>
      </c>
      <c r="W2" s="27" t="s">
        <v>61</v>
      </c>
      <c r="X2" s="27"/>
      <c r="Y2" s="27"/>
      <c r="Z2" s="27"/>
      <c r="AA2" s="27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  <c r="AM2" s="28"/>
      <c r="AN2" s="30"/>
      <c r="AO2" s="30"/>
      <c r="AP2" s="30"/>
      <c r="AQ2" s="30"/>
      <c r="AR2" s="30"/>
      <c r="AS2" s="30"/>
      <c r="AT2" s="30"/>
      <c r="AU2" s="30"/>
      <c r="AV2" s="30"/>
      <c r="AW2" s="30"/>
      <c r="AX2" s="30"/>
      <c r="AY2" s="30"/>
      <c r="AZ2" s="30"/>
      <c r="BA2" s="30"/>
      <c r="BB2" s="30"/>
      <c r="BC2" s="30"/>
      <c r="BD2" s="31"/>
      <c r="BE2" s="31"/>
      <c r="BF2" s="31"/>
      <c r="BG2" s="31"/>
      <c r="BH2" s="31"/>
      <c r="BI2" s="31"/>
      <c r="BJ2" s="31"/>
      <c r="BK2" s="75"/>
      <c r="BL2" s="75"/>
      <c r="BM2" s="75"/>
    </row>
    <row r="3" spans="1:65" x14ac:dyDescent="0.25">
      <c r="A3" s="20" t="s">
        <v>176</v>
      </c>
      <c r="B3" s="33">
        <v>43924</v>
      </c>
      <c r="C3" s="22">
        <v>0</v>
      </c>
      <c r="D3" s="22">
        <v>0</v>
      </c>
      <c r="E3" s="22">
        <v>0</v>
      </c>
      <c r="F3" s="22">
        <v>0</v>
      </c>
      <c r="G3" s="132"/>
      <c r="H3" s="132"/>
      <c r="I3" s="35">
        <f t="shared" si="0"/>
        <v>0</v>
      </c>
      <c r="J3" s="89">
        <v>44772</v>
      </c>
      <c r="K3" s="92">
        <v>0</v>
      </c>
      <c r="L3" s="92">
        <v>0</v>
      </c>
      <c r="M3" s="32">
        <v>18</v>
      </c>
      <c r="N3" s="37"/>
      <c r="O3" s="37"/>
      <c r="P3" s="37"/>
      <c r="Q3" s="38">
        <v>0</v>
      </c>
      <c r="R3" s="38">
        <v>0</v>
      </c>
      <c r="S3" s="39">
        <f t="shared" ref="S3:S66" si="1">Q3-R3</f>
        <v>0</v>
      </c>
      <c r="T3" s="40"/>
      <c r="U3" s="40"/>
      <c r="V3" s="40"/>
      <c r="W3" s="40"/>
      <c r="X3" s="40"/>
      <c r="Y3" s="40"/>
      <c r="Z3" s="40"/>
      <c r="AA3" s="40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41"/>
      <c r="AM3" s="41"/>
      <c r="AN3" s="43"/>
      <c r="AO3" s="43"/>
      <c r="AP3" s="43"/>
      <c r="AQ3" s="43"/>
      <c r="AR3" s="43"/>
      <c r="AS3" s="43"/>
      <c r="AT3" s="43"/>
      <c r="AU3" s="43"/>
      <c r="AV3" s="43"/>
      <c r="AW3" s="43"/>
      <c r="AX3" s="43"/>
      <c r="AY3" s="43"/>
      <c r="AZ3" s="43"/>
      <c r="BA3" s="43"/>
      <c r="BB3" s="43"/>
      <c r="BC3" s="43"/>
      <c r="BD3" s="44"/>
      <c r="BE3" s="44"/>
      <c r="BF3" s="44"/>
      <c r="BG3" s="44"/>
      <c r="BH3" s="44"/>
      <c r="BI3" s="44"/>
      <c r="BJ3" s="44"/>
      <c r="BK3" s="76"/>
      <c r="BL3" s="76"/>
      <c r="BM3" s="76"/>
    </row>
    <row r="4" spans="1:65" x14ac:dyDescent="0.25">
      <c r="A4" s="20" t="s">
        <v>176</v>
      </c>
      <c r="B4" s="33">
        <v>43931</v>
      </c>
      <c r="C4" s="22">
        <v>0</v>
      </c>
      <c r="D4" s="22">
        <v>0</v>
      </c>
      <c r="E4" s="22">
        <v>0</v>
      </c>
      <c r="F4" s="22">
        <v>0</v>
      </c>
      <c r="G4" s="132"/>
      <c r="H4" s="132"/>
      <c r="I4" s="35">
        <f t="shared" si="0"/>
        <v>0</v>
      </c>
      <c r="J4" s="89">
        <v>44772</v>
      </c>
      <c r="K4" s="92">
        <v>0</v>
      </c>
      <c r="L4" s="92">
        <v>0</v>
      </c>
      <c r="M4" s="32">
        <v>18</v>
      </c>
      <c r="N4" s="37"/>
      <c r="O4" s="37"/>
      <c r="P4" s="37"/>
      <c r="Q4" s="38">
        <v>0</v>
      </c>
      <c r="R4" s="38">
        <v>0</v>
      </c>
      <c r="S4" s="39">
        <f t="shared" si="1"/>
        <v>0</v>
      </c>
      <c r="T4" s="40"/>
      <c r="U4" s="40"/>
      <c r="V4" s="40"/>
      <c r="W4" s="40"/>
      <c r="X4" s="40"/>
      <c r="Y4" s="40"/>
      <c r="Z4" s="40"/>
      <c r="AA4" s="40"/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41"/>
      <c r="AM4" s="41"/>
      <c r="AN4" s="43"/>
      <c r="AO4" s="43"/>
      <c r="AP4" s="43"/>
      <c r="AQ4" s="43"/>
      <c r="AR4" s="43"/>
      <c r="AS4" s="43"/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4"/>
      <c r="BE4" s="44"/>
      <c r="BF4" s="44"/>
      <c r="BG4" s="44"/>
      <c r="BH4" s="44"/>
      <c r="BI4" s="44"/>
      <c r="BJ4" s="44"/>
      <c r="BK4" s="76"/>
      <c r="BL4" s="76"/>
      <c r="BM4" s="76"/>
    </row>
    <row r="5" spans="1:65" x14ac:dyDescent="0.25">
      <c r="A5" s="20" t="s">
        <v>176</v>
      </c>
      <c r="B5" s="33">
        <v>43938</v>
      </c>
      <c r="C5" s="22">
        <v>0</v>
      </c>
      <c r="D5" s="22">
        <v>0</v>
      </c>
      <c r="E5" s="22">
        <v>0</v>
      </c>
      <c r="F5" s="22">
        <v>0</v>
      </c>
      <c r="G5" s="132"/>
      <c r="H5" s="132"/>
      <c r="I5" s="35">
        <f t="shared" si="0"/>
        <v>0</v>
      </c>
      <c r="J5" s="89">
        <v>44772</v>
      </c>
      <c r="K5" s="92">
        <v>0</v>
      </c>
      <c r="L5" s="92">
        <v>0</v>
      </c>
      <c r="M5" s="32">
        <v>32</v>
      </c>
      <c r="N5" s="37"/>
      <c r="O5" s="37"/>
      <c r="P5" s="37"/>
      <c r="Q5" s="38">
        <v>0</v>
      </c>
      <c r="R5" s="38">
        <v>0</v>
      </c>
      <c r="S5" s="39">
        <f t="shared" si="1"/>
        <v>0</v>
      </c>
      <c r="T5" s="40"/>
      <c r="U5" s="40"/>
      <c r="V5" s="40"/>
      <c r="W5" s="40"/>
      <c r="X5" s="40"/>
      <c r="Y5" s="40"/>
      <c r="Z5" s="40"/>
      <c r="AA5" s="40"/>
      <c r="AB5" s="41"/>
      <c r="AC5" s="41"/>
      <c r="AD5" s="41"/>
      <c r="AE5" s="41"/>
      <c r="AF5" s="41"/>
      <c r="AG5" s="41"/>
      <c r="AH5" s="41"/>
      <c r="AI5" s="41"/>
      <c r="AJ5" s="41"/>
      <c r="AK5" s="41"/>
      <c r="AL5" s="41"/>
      <c r="AM5" s="41"/>
      <c r="AN5" s="43"/>
      <c r="AO5" s="43"/>
      <c r="AP5" s="43"/>
      <c r="AQ5" s="43"/>
      <c r="AR5" s="43"/>
      <c r="AS5" s="43"/>
      <c r="AT5" s="43"/>
      <c r="AU5" s="43"/>
      <c r="AV5" s="43"/>
      <c r="AW5" s="43"/>
      <c r="AX5" s="43"/>
      <c r="AY5" s="43"/>
      <c r="AZ5" s="43"/>
      <c r="BA5" s="43"/>
      <c r="BB5" s="43"/>
      <c r="BC5" s="43"/>
      <c r="BD5" s="44"/>
      <c r="BE5" s="44"/>
      <c r="BF5" s="44"/>
      <c r="BG5" s="44"/>
      <c r="BH5" s="44"/>
      <c r="BI5" s="44"/>
      <c r="BJ5" s="44"/>
      <c r="BK5" s="76"/>
      <c r="BL5" s="76"/>
      <c r="BM5" s="76"/>
    </row>
    <row r="6" spans="1:65" x14ac:dyDescent="0.25">
      <c r="A6" s="20" t="s">
        <v>176</v>
      </c>
      <c r="B6" s="33">
        <v>43945</v>
      </c>
      <c r="C6" s="22">
        <v>0</v>
      </c>
      <c r="D6" s="22">
        <v>0</v>
      </c>
      <c r="E6" s="22">
        <v>0</v>
      </c>
      <c r="F6" s="22">
        <v>0</v>
      </c>
      <c r="G6" s="132"/>
      <c r="H6" s="132"/>
      <c r="I6" s="35">
        <f t="shared" si="0"/>
        <v>0</v>
      </c>
      <c r="J6" s="89">
        <v>44772</v>
      </c>
      <c r="K6" s="92">
        <v>0</v>
      </c>
      <c r="L6" s="92">
        <v>0</v>
      </c>
      <c r="M6" s="32">
        <v>44</v>
      </c>
      <c r="N6" s="37"/>
      <c r="O6" s="37"/>
      <c r="P6" s="37"/>
      <c r="Q6" s="38">
        <v>0</v>
      </c>
      <c r="R6" s="38">
        <v>0</v>
      </c>
      <c r="S6" s="39">
        <f t="shared" si="1"/>
        <v>0</v>
      </c>
      <c r="T6" s="40"/>
      <c r="U6" s="40"/>
      <c r="V6" s="40"/>
      <c r="W6" s="40"/>
      <c r="X6" s="40"/>
      <c r="Y6" s="40"/>
      <c r="Z6" s="40"/>
      <c r="AA6" s="40"/>
      <c r="AB6" s="41"/>
      <c r="AC6" s="41"/>
      <c r="AD6" s="41"/>
      <c r="AE6" s="41"/>
      <c r="AF6" s="41"/>
      <c r="AG6" s="41"/>
      <c r="AH6" s="41"/>
      <c r="AI6" s="41"/>
      <c r="AJ6" s="41"/>
      <c r="AK6" s="41"/>
      <c r="AL6" s="41"/>
      <c r="AM6" s="41"/>
      <c r="AN6" s="43"/>
      <c r="AO6" s="43"/>
      <c r="AP6" s="43"/>
      <c r="AQ6" s="43"/>
      <c r="AR6" s="43"/>
      <c r="AS6" s="43"/>
      <c r="AT6" s="43"/>
      <c r="AU6" s="43"/>
      <c r="AV6" s="43"/>
      <c r="AW6" s="43"/>
      <c r="AX6" s="43"/>
      <c r="AY6" s="43"/>
      <c r="AZ6" s="43"/>
      <c r="BA6" s="43"/>
      <c r="BB6" s="43"/>
      <c r="BC6" s="43"/>
      <c r="BD6" s="44"/>
      <c r="BE6" s="44"/>
      <c r="BF6" s="44"/>
      <c r="BG6" s="44"/>
      <c r="BH6" s="44"/>
      <c r="BI6" s="44"/>
      <c r="BJ6" s="44"/>
      <c r="BK6" s="76"/>
      <c r="BL6" s="76"/>
      <c r="BM6" s="76"/>
    </row>
    <row r="7" spans="1:65" x14ac:dyDescent="0.25">
      <c r="A7" s="20" t="s">
        <v>176</v>
      </c>
      <c r="B7" s="33">
        <v>43952</v>
      </c>
      <c r="C7" s="22">
        <v>0</v>
      </c>
      <c r="D7" s="22">
        <v>0</v>
      </c>
      <c r="E7" s="22">
        <v>0</v>
      </c>
      <c r="F7" s="22">
        <v>0</v>
      </c>
      <c r="G7" s="132"/>
      <c r="H7" s="132"/>
      <c r="I7" s="35">
        <f t="shared" si="0"/>
        <v>0</v>
      </c>
      <c r="J7" s="89">
        <v>44772</v>
      </c>
      <c r="K7" s="92">
        <v>0</v>
      </c>
      <c r="L7" s="92">
        <v>0</v>
      </c>
      <c r="M7" s="32">
        <v>44</v>
      </c>
      <c r="N7" s="37"/>
      <c r="O7" s="37"/>
      <c r="P7" s="37"/>
      <c r="Q7" s="38">
        <v>0</v>
      </c>
      <c r="R7" s="38">
        <v>0</v>
      </c>
      <c r="S7" s="39">
        <f t="shared" si="1"/>
        <v>0</v>
      </c>
      <c r="T7" s="40"/>
      <c r="U7" s="40"/>
      <c r="V7" s="40"/>
      <c r="W7" s="40"/>
      <c r="X7" s="40"/>
      <c r="Y7" s="40"/>
      <c r="Z7" s="40"/>
      <c r="AA7" s="40"/>
      <c r="AB7" s="41"/>
      <c r="AC7" s="41"/>
      <c r="AD7" s="41"/>
      <c r="AE7" s="41"/>
      <c r="AF7" s="41"/>
      <c r="AG7" s="41"/>
      <c r="AH7" s="41"/>
      <c r="AI7" s="41"/>
      <c r="AJ7" s="41"/>
      <c r="AK7" s="41"/>
      <c r="AL7" s="41"/>
      <c r="AM7" s="41"/>
      <c r="AN7" s="43"/>
      <c r="AO7" s="43"/>
      <c r="AP7" s="43"/>
      <c r="AQ7" s="43"/>
      <c r="AR7" s="43"/>
      <c r="AS7" s="43"/>
      <c r="AT7" s="43"/>
      <c r="AU7" s="43"/>
      <c r="AV7" s="43"/>
      <c r="AW7" s="43"/>
      <c r="AX7" s="43"/>
      <c r="AY7" s="43"/>
      <c r="AZ7" s="43"/>
      <c r="BA7" s="43"/>
      <c r="BB7" s="43"/>
      <c r="BC7" s="43"/>
      <c r="BD7" s="44"/>
      <c r="BE7" s="44"/>
      <c r="BF7" s="44"/>
      <c r="BG7" s="44"/>
      <c r="BH7" s="44"/>
      <c r="BI7" s="44"/>
      <c r="BJ7" s="44"/>
      <c r="BK7" s="76"/>
      <c r="BL7" s="76"/>
      <c r="BM7" s="76"/>
    </row>
    <row r="8" spans="1:65" x14ac:dyDescent="0.25">
      <c r="A8" s="20" t="s">
        <v>176</v>
      </c>
      <c r="B8" s="33">
        <v>43959</v>
      </c>
      <c r="C8" s="22">
        <v>0</v>
      </c>
      <c r="D8" s="22">
        <v>0</v>
      </c>
      <c r="E8" s="22">
        <v>0</v>
      </c>
      <c r="F8" s="22">
        <v>0</v>
      </c>
      <c r="G8" s="132"/>
      <c r="H8" s="132"/>
      <c r="I8" s="35">
        <f t="shared" si="0"/>
        <v>0</v>
      </c>
      <c r="J8" s="89">
        <v>44772</v>
      </c>
      <c r="K8" s="92">
        <v>0</v>
      </c>
      <c r="L8" s="92">
        <v>0</v>
      </c>
      <c r="M8" s="32">
        <v>46</v>
      </c>
      <c r="N8" s="37"/>
      <c r="O8" s="37"/>
      <c r="P8" s="37"/>
      <c r="Q8" s="38">
        <v>0</v>
      </c>
      <c r="R8" s="38">
        <v>0</v>
      </c>
      <c r="S8" s="39">
        <f t="shared" si="1"/>
        <v>0</v>
      </c>
      <c r="T8" s="40"/>
      <c r="U8" s="40"/>
      <c r="V8" s="40"/>
      <c r="W8" s="40"/>
      <c r="X8" s="40"/>
      <c r="Y8" s="40"/>
      <c r="Z8" s="40"/>
      <c r="AA8" s="40"/>
      <c r="AB8" s="41"/>
      <c r="AC8" s="41"/>
      <c r="AD8" s="41"/>
      <c r="AE8" s="41"/>
      <c r="AF8" s="41"/>
      <c r="AG8" s="41"/>
      <c r="AH8" s="41"/>
      <c r="AI8" s="41"/>
      <c r="AJ8" s="41"/>
      <c r="AK8" s="41"/>
      <c r="AL8" s="41"/>
      <c r="AM8" s="41"/>
      <c r="AN8" s="43"/>
      <c r="AO8" s="43"/>
      <c r="AP8" s="43"/>
      <c r="AQ8" s="43"/>
      <c r="AR8" s="43"/>
      <c r="AS8" s="43"/>
      <c r="AT8" s="43"/>
      <c r="AU8" s="43"/>
      <c r="AV8" s="43"/>
      <c r="AW8" s="43"/>
      <c r="AX8" s="43"/>
      <c r="AY8" s="43"/>
      <c r="AZ8" s="43"/>
      <c r="BA8" s="43"/>
      <c r="BB8" s="43"/>
      <c r="BC8" s="43"/>
      <c r="BD8" s="44"/>
      <c r="BE8" s="44"/>
      <c r="BF8" s="44"/>
      <c r="BG8" s="44"/>
      <c r="BH8" s="44"/>
      <c r="BI8" s="44"/>
      <c r="BJ8" s="44"/>
      <c r="BK8" s="76"/>
      <c r="BL8" s="76"/>
      <c r="BM8" s="76"/>
    </row>
    <row r="9" spans="1:65" x14ac:dyDescent="0.25">
      <c r="A9" s="20" t="s">
        <v>176</v>
      </c>
      <c r="B9" s="33">
        <v>43966</v>
      </c>
      <c r="C9" s="22">
        <v>0</v>
      </c>
      <c r="D9" s="22">
        <v>0</v>
      </c>
      <c r="E9" s="22">
        <v>0</v>
      </c>
      <c r="F9" s="22">
        <v>0</v>
      </c>
      <c r="G9" s="132"/>
      <c r="H9" s="132"/>
      <c r="I9" s="35">
        <f t="shared" si="0"/>
        <v>0</v>
      </c>
      <c r="J9" s="89">
        <v>44772</v>
      </c>
      <c r="K9" s="92">
        <v>0</v>
      </c>
      <c r="L9" s="92">
        <v>0</v>
      </c>
      <c r="M9" s="32">
        <v>45</v>
      </c>
      <c r="N9" s="37"/>
      <c r="O9" s="37"/>
      <c r="P9" s="37"/>
      <c r="Q9" s="38">
        <v>0</v>
      </c>
      <c r="R9" s="38">
        <v>0</v>
      </c>
      <c r="S9" s="39">
        <f t="shared" si="1"/>
        <v>0</v>
      </c>
      <c r="T9" s="40"/>
      <c r="U9" s="40"/>
      <c r="V9" s="40"/>
      <c r="W9" s="40"/>
      <c r="X9" s="40"/>
      <c r="Y9" s="40"/>
      <c r="Z9" s="40"/>
      <c r="AA9" s="40"/>
      <c r="AB9" s="41"/>
      <c r="AC9" s="41"/>
      <c r="AD9" s="41"/>
      <c r="AE9" s="41"/>
      <c r="AF9" s="41"/>
      <c r="AG9" s="41"/>
      <c r="AH9" s="41"/>
      <c r="AI9" s="41"/>
      <c r="AJ9" s="41"/>
      <c r="AK9" s="41"/>
      <c r="AL9" s="41"/>
      <c r="AM9" s="41"/>
      <c r="AN9" s="43"/>
      <c r="AO9" s="43"/>
      <c r="AP9" s="43"/>
      <c r="AQ9" s="43"/>
      <c r="AR9" s="43"/>
      <c r="AS9" s="43"/>
      <c r="AT9" s="43"/>
      <c r="AU9" s="43"/>
      <c r="AV9" s="43"/>
      <c r="AW9" s="43"/>
      <c r="AX9" s="43"/>
      <c r="AY9" s="43"/>
      <c r="AZ9" s="43"/>
      <c r="BA9" s="43"/>
      <c r="BB9" s="43"/>
      <c r="BC9" s="43"/>
      <c r="BD9" s="44"/>
      <c r="BE9" s="44"/>
      <c r="BF9" s="44"/>
      <c r="BG9" s="44"/>
      <c r="BH9" s="44"/>
      <c r="BI9" s="44"/>
      <c r="BJ9" s="44"/>
      <c r="BK9" s="76"/>
      <c r="BL9" s="76"/>
      <c r="BM9" s="76"/>
    </row>
    <row r="10" spans="1:65" x14ac:dyDescent="0.25">
      <c r="A10" s="20" t="s">
        <v>176</v>
      </c>
      <c r="B10" s="33">
        <v>43973</v>
      </c>
      <c r="C10" s="22">
        <v>0</v>
      </c>
      <c r="D10" s="22">
        <v>0</v>
      </c>
      <c r="E10" s="22">
        <v>0</v>
      </c>
      <c r="F10" s="22">
        <v>0</v>
      </c>
      <c r="G10" s="132"/>
      <c r="H10" s="132"/>
      <c r="I10" s="35">
        <f t="shared" si="0"/>
        <v>0</v>
      </c>
      <c r="J10" s="89">
        <v>44772</v>
      </c>
      <c r="K10" s="92">
        <v>0</v>
      </c>
      <c r="L10" s="92">
        <v>0</v>
      </c>
      <c r="M10" s="32">
        <v>45</v>
      </c>
      <c r="N10" s="37"/>
      <c r="O10" s="37"/>
      <c r="P10" s="37"/>
      <c r="Q10" s="38">
        <v>0</v>
      </c>
      <c r="R10" s="38">
        <v>0</v>
      </c>
      <c r="S10" s="39">
        <f t="shared" si="1"/>
        <v>0</v>
      </c>
      <c r="T10" s="40"/>
      <c r="U10" s="40"/>
      <c r="V10" s="40"/>
      <c r="W10" s="40"/>
      <c r="X10" s="40"/>
      <c r="Y10" s="40"/>
      <c r="Z10" s="40"/>
      <c r="AA10" s="40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3"/>
      <c r="AO10" s="43"/>
      <c r="AP10" s="43"/>
      <c r="AQ10" s="43"/>
      <c r="AR10" s="43"/>
      <c r="AS10" s="43"/>
      <c r="AT10" s="43"/>
      <c r="AU10" s="43"/>
      <c r="AV10" s="43"/>
      <c r="AW10" s="43"/>
      <c r="AX10" s="43"/>
      <c r="AY10" s="43"/>
      <c r="AZ10" s="43"/>
      <c r="BA10" s="43"/>
      <c r="BB10" s="43"/>
      <c r="BC10" s="43"/>
      <c r="BD10" s="44"/>
      <c r="BE10" s="44"/>
      <c r="BF10" s="44"/>
      <c r="BG10" s="44"/>
      <c r="BH10" s="44"/>
      <c r="BI10" s="44"/>
      <c r="BJ10" s="44"/>
      <c r="BK10" s="76"/>
      <c r="BL10" s="76"/>
      <c r="BM10" s="76"/>
    </row>
    <row r="11" spans="1:65" x14ac:dyDescent="0.25">
      <c r="A11" s="20" t="s">
        <v>176</v>
      </c>
      <c r="B11" s="33">
        <v>43980</v>
      </c>
      <c r="C11" s="22">
        <v>0</v>
      </c>
      <c r="D11" s="22">
        <v>0</v>
      </c>
      <c r="E11" s="22">
        <v>0</v>
      </c>
      <c r="F11" s="22">
        <v>0</v>
      </c>
      <c r="G11" s="132"/>
      <c r="H11" s="132"/>
      <c r="I11" s="35">
        <f t="shared" si="0"/>
        <v>0</v>
      </c>
      <c r="J11" s="89">
        <v>44772</v>
      </c>
      <c r="K11" s="92">
        <v>0</v>
      </c>
      <c r="L11" s="92">
        <v>0</v>
      </c>
      <c r="M11" s="32">
        <v>45</v>
      </c>
      <c r="N11" s="37"/>
      <c r="O11" s="37"/>
      <c r="P11" s="37"/>
      <c r="Q11" s="38">
        <v>0</v>
      </c>
      <c r="R11" s="38">
        <v>0</v>
      </c>
      <c r="S11" s="39">
        <f t="shared" si="1"/>
        <v>0</v>
      </c>
      <c r="T11" s="40"/>
      <c r="U11" s="40"/>
      <c r="V11" s="40"/>
      <c r="W11" s="40"/>
      <c r="X11" s="40"/>
      <c r="Y11" s="40"/>
      <c r="Z11" s="40"/>
      <c r="AA11" s="40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3"/>
      <c r="AO11" s="43"/>
      <c r="AP11" s="43"/>
      <c r="AQ11" s="43"/>
      <c r="AR11" s="43"/>
      <c r="AS11" s="43"/>
      <c r="AT11" s="43"/>
      <c r="AU11" s="43"/>
      <c r="AV11" s="43"/>
      <c r="AW11" s="43"/>
      <c r="AX11" s="43"/>
      <c r="AY11" s="43"/>
      <c r="AZ11" s="43"/>
      <c r="BA11" s="43"/>
      <c r="BB11" s="43"/>
      <c r="BC11" s="43"/>
      <c r="BE11" s="44"/>
      <c r="BF11" s="44"/>
      <c r="BG11" s="44"/>
      <c r="BH11" s="44"/>
      <c r="BI11" s="44"/>
      <c r="BJ11" s="44"/>
      <c r="BK11" s="76"/>
      <c r="BL11" s="76"/>
      <c r="BM11" s="76"/>
    </row>
    <row r="12" spans="1:65" x14ac:dyDescent="0.25">
      <c r="A12" s="20" t="s">
        <v>176</v>
      </c>
      <c r="B12" s="33">
        <v>43987</v>
      </c>
      <c r="C12" s="83">
        <v>0</v>
      </c>
      <c r="D12" s="84">
        <v>3.612787078614561E-7</v>
      </c>
      <c r="E12" s="83">
        <v>0</v>
      </c>
      <c r="F12" s="84">
        <v>3.612787078614561E-7</v>
      </c>
      <c r="G12" s="133"/>
      <c r="H12" s="133"/>
      <c r="I12" s="35">
        <f t="shared" si="0"/>
        <v>3.612787078614561E-7</v>
      </c>
      <c r="J12" s="89">
        <v>44772</v>
      </c>
      <c r="K12" s="92">
        <v>0</v>
      </c>
      <c r="L12" s="92">
        <v>0</v>
      </c>
      <c r="M12" s="96"/>
      <c r="N12" s="37"/>
      <c r="O12" s="37"/>
      <c r="P12" s="37"/>
      <c r="Q12" s="38">
        <v>0</v>
      </c>
      <c r="R12" s="38">
        <v>0</v>
      </c>
      <c r="S12" s="39">
        <f t="shared" si="1"/>
        <v>0</v>
      </c>
      <c r="T12" s="105">
        <v>0</v>
      </c>
      <c r="U12" s="105">
        <v>1.7740784410272928E-5</v>
      </c>
      <c r="V12" s="105">
        <v>0</v>
      </c>
      <c r="W12" s="105">
        <v>0</v>
      </c>
      <c r="X12" s="105">
        <v>0</v>
      </c>
      <c r="Y12" s="105">
        <v>0</v>
      </c>
      <c r="Z12" s="105">
        <v>0</v>
      </c>
      <c r="AA12" s="105">
        <v>0</v>
      </c>
      <c r="AB12" s="106"/>
      <c r="AC12" s="106"/>
      <c r="AD12" s="106"/>
      <c r="AE12" s="106" t="s">
        <v>80</v>
      </c>
      <c r="AF12" s="106"/>
      <c r="AG12" s="106"/>
      <c r="AH12" s="106"/>
      <c r="AI12" s="106" t="s">
        <v>80</v>
      </c>
      <c r="AJ12" s="106"/>
      <c r="AK12" s="106"/>
      <c r="AL12" s="106"/>
      <c r="AM12" s="106" t="s">
        <v>80</v>
      </c>
      <c r="AN12" s="43"/>
      <c r="AO12" s="43"/>
      <c r="AP12" s="43"/>
      <c r="AQ12" s="43"/>
      <c r="AR12" s="43"/>
      <c r="AS12" s="43"/>
      <c r="AT12" s="43"/>
      <c r="AU12" s="43"/>
      <c r="AV12" s="43"/>
      <c r="AW12" s="43"/>
      <c r="AX12" s="43"/>
      <c r="AY12" s="43"/>
      <c r="AZ12" s="43"/>
      <c r="BA12" s="43"/>
      <c r="BB12" s="43"/>
      <c r="BC12" s="43"/>
      <c r="BD12" s="110">
        <v>455402696</v>
      </c>
      <c r="BE12" s="116"/>
      <c r="BF12" s="123"/>
      <c r="BG12" s="123"/>
      <c r="BH12" s="123"/>
      <c r="BI12" s="44"/>
      <c r="BJ12" s="44"/>
      <c r="BK12" s="76"/>
      <c r="BL12" s="76"/>
      <c r="BM12" s="76"/>
    </row>
    <row r="13" spans="1:65" x14ac:dyDescent="0.25">
      <c r="A13" s="20" t="s">
        <v>176</v>
      </c>
      <c r="B13" s="33">
        <v>43994</v>
      </c>
      <c r="C13" s="83">
        <v>0</v>
      </c>
      <c r="D13" s="84">
        <v>1.0601715011505441E-5</v>
      </c>
      <c r="E13" s="83">
        <v>0</v>
      </c>
      <c r="F13" s="84">
        <v>1.0601715011505441E-5</v>
      </c>
      <c r="G13" s="133"/>
      <c r="H13" s="133"/>
      <c r="I13" s="35">
        <f t="shared" si="0"/>
        <v>1.0601715011505441E-5</v>
      </c>
      <c r="J13" s="89">
        <v>44772</v>
      </c>
      <c r="K13" s="92">
        <v>0</v>
      </c>
      <c r="L13" s="92">
        <v>0</v>
      </c>
      <c r="M13" s="96"/>
      <c r="N13" s="37"/>
      <c r="O13" s="99"/>
      <c r="P13" s="99"/>
      <c r="Q13" s="38">
        <v>0</v>
      </c>
      <c r="R13" s="38">
        <v>0</v>
      </c>
      <c r="S13" s="39">
        <f t="shared" si="1"/>
        <v>0</v>
      </c>
      <c r="T13" s="105">
        <v>0</v>
      </c>
      <c r="U13" s="105">
        <v>1.0053111165821325E-4</v>
      </c>
      <c r="V13" s="105">
        <v>0</v>
      </c>
      <c r="W13" s="105">
        <v>0</v>
      </c>
      <c r="X13" s="105">
        <v>0</v>
      </c>
      <c r="Y13" s="105">
        <v>1.0000528033201986E-5</v>
      </c>
      <c r="Z13" s="105">
        <v>0</v>
      </c>
      <c r="AA13" s="105">
        <v>0</v>
      </c>
      <c r="AB13" s="106"/>
      <c r="AC13" s="106"/>
      <c r="AD13" s="106"/>
      <c r="AE13" s="106" t="s">
        <v>80</v>
      </c>
      <c r="AF13" s="106"/>
      <c r="AG13" s="106"/>
      <c r="AH13" s="106"/>
      <c r="AI13" s="106" t="s">
        <v>80</v>
      </c>
      <c r="AJ13" s="106"/>
      <c r="AK13" s="106"/>
      <c r="AL13" s="106"/>
      <c r="AM13" s="106" t="s">
        <v>80</v>
      </c>
      <c r="AN13" s="43"/>
      <c r="AO13" s="43"/>
      <c r="AP13" s="43"/>
      <c r="AQ13" s="43"/>
      <c r="AR13" s="43"/>
      <c r="AS13" s="43"/>
      <c r="AT13" s="43"/>
      <c r="AU13" s="43"/>
      <c r="AV13" s="43"/>
      <c r="AW13" s="43"/>
      <c r="AX13" s="43"/>
      <c r="AY13" s="43"/>
      <c r="AZ13" s="43"/>
      <c r="BA13" s="43"/>
      <c r="BB13" s="43"/>
      <c r="BC13" s="43"/>
      <c r="BD13" s="111">
        <v>455402696</v>
      </c>
      <c r="BE13" s="116"/>
      <c r="BF13" s="123"/>
      <c r="BG13" s="123"/>
      <c r="BH13" s="123"/>
      <c r="BI13" s="44"/>
      <c r="BJ13" s="44"/>
      <c r="BK13" s="76"/>
      <c r="BL13" s="76"/>
      <c r="BM13" s="76"/>
    </row>
    <row r="14" spans="1:65" x14ac:dyDescent="0.25">
      <c r="A14" s="20" t="s">
        <v>176</v>
      </c>
      <c r="B14" s="33">
        <v>44001</v>
      </c>
      <c r="C14" s="83">
        <v>0</v>
      </c>
      <c r="D14" s="84">
        <v>3.1563631529618838E-5</v>
      </c>
      <c r="E14" s="83">
        <v>0</v>
      </c>
      <c r="F14" s="84">
        <v>3.1563631529618838E-5</v>
      </c>
      <c r="G14" s="133"/>
      <c r="H14" s="133"/>
      <c r="I14" s="35">
        <f t="shared" si="0"/>
        <v>3.1563631529618838E-5</v>
      </c>
      <c r="J14" s="89">
        <v>44772</v>
      </c>
      <c r="K14" s="92">
        <v>0</v>
      </c>
      <c r="L14" s="92">
        <v>0</v>
      </c>
      <c r="M14" s="96"/>
      <c r="N14" s="37"/>
      <c r="O14" s="99"/>
      <c r="P14" s="99"/>
      <c r="Q14" s="38">
        <v>0</v>
      </c>
      <c r="R14" s="38">
        <v>0</v>
      </c>
      <c r="S14" s="39">
        <f t="shared" si="1"/>
        <v>0</v>
      </c>
      <c r="T14" s="105">
        <v>0</v>
      </c>
      <c r="U14" s="105">
        <v>6.5729649343596649E-4</v>
      </c>
      <c r="V14" s="105">
        <v>0</v>
      </c>
      <c r="W14" s="105">
        <v>0</v>
      </c>
      <c r="X14" s="105">
        <v>0</v>
      </c>
      <c r="Y14" s="105">
        <v>2.125112207055422E-5</v>
      </c>
      <c r="Z14" s="105">
        <v>0</v>
      </c>
      <c r="AA14" s="105">
        <v>0</v>
      </c>
      <c r="AB14" s="106"/>
      <c r="AC14" s="106"/>
      <c r="AD14" s="106"/>
      <c r="AE14" s="106" t="s">
        <v>80</v>
      </c>
      <c r="AF14" s="106"/>
      <c r="AG14" s="106"/>
      <c r="AH14" s="106"/>
      <c r="AI14" s="106" t="s">
        <v>80</v>
      </c>
      <c r="AJ14" s="106"/>
      <c r="AK14" s="106"/>
      <c r="AL14" s="106"/>
      <c r="AM14" s="106" t="s">
        <v>80</v>
      </c>
      <c r="AN14" s="43"/>
      <c r="AO14" s="43"/>
      <c r="AP14" s="43"/>
      <c r="AQ14" s="43"/>
      <c r="AR14" s="43"/>
      <c r="AS14" s="43"/>
      <c r="AT14" s="43"/>
      <c r="AU14" s="43"/>
      <c r="AV14" s="43"/>
      <c r="AW14" s="43"/>
      <c r="AX14" s="43"/>
      <c r="AY14" s="43"/>
      <c r="AZ14" s="43"/>
      <c r="BA14" s="43"/>
      <c r="BB14" s="43"/>
      <c r="BC14" s="43"/>
      <c r="BD14" s="110">
        <v>455402696</v>
      </c>
      <c r="BE14" s="117"/>
      <c r="BF14" s="124"/>
      <c r="BG14" s="123"/>
      <c r="BH14" s="123"/>
      <c r="BI14" s="44"/>
      <c r="BJ14" s="44"/>
      <c r="BK14" s="76"/>
      <c r="BL14" s="76"/>
      <c r="BM14" s="76"/>
    </row>
    <row r="15" spans="1:65" x14ac:dyDescent="0.25">
      <c r="A15" s="20" t="s">
        <v>176</v>
      </c>
      <c r="B15" s="33">
        <v>44008</v>
      </c>
      <c r="C15" s="83">
        <v>0</v>
      </c>
      <c r="D15" s="84">
        <v>6.4871420489292809E-5</v>
      </c>
      <c r="E15" s="83">
        <v>0</v>
      </c>
      <c r="F15" s="84">
        <v>6.4871420489292809E-5</v>
      </c>
      <c r="G15" s="133"/>
      <c r="H15" s="133"/>
      <c r="I15" s="35">
        <f t="shared" si="0"/>
        <v>6.4871420489292809E-5</v>
      </c>
      <c r="J15" s="89">
        <v>44772</v>
      </c>
      <c r="K15" s="92">
        <v>0</v>
      </c>
      <c r="L15" s="92">
        <v>0</v>
      </c>
      <c r="M15" s="96">
        <v>46</v>
      </c>
      <c r="N15" s="37"/>
      <c r="O15" s="99"/>
      <c r="P15" s="99"/>
      <c r="Q15" s="38">
        <v>0</v>
      </c>
      <c r="R15" s="38">
        <v>0</v>
      </c>
      <c r="S15" s="39">
        <f t="shared" si="1"/>
        <v>0</v>
      </c>
      <c r="T15" s="105">
        <v>0</v>
      </c>
      <c r="U15" s="105">
        <v>1.8203125525341449E-3</v>
      </c>
      <c r="V15" s="105">
        <v>0</v>
      </c>
      <c r="W15" s="105">
        <v>0</v>
      </c>
      <c r="X15" s="105">
        <v>0</v>
      </c>
      <c r="Y15" s="105">
        <v>3.2501716107906459E-5</v>
      </c>
      <c r="Z15" s="105">
        <v>0</v>
      </c>
      <c r="AA15" s="105">
        <v>0</v>
      </c>
      <c r="AB15" s="106"/>
      <c r="AC15" s="106"/>
      <c r="AD15" s="106"/>
      <c r="AE15" s="106" t="s">
        <v>80</v>
      </c>
      <c r="AF15" s="106"/>
      <c r="AG15" s="106"/>
      <c r="AH15" s="106"/>
      <c r="AI15" s="106" t="s">
        <v>80</v>
      </c>
      <c r="AJ15" s="106"/>
      <c r="AK15" s="106"/>
      <c r="AL15" s="106"/>
      <c r="AM15" s="106" t="s">
        <v>80</v>
      </c>
      <c r="AN15" s="43"/>
      <c r="AO15" s="43"/>
      <c r="AP15" s="43"/>
      <c r="AQ15" s="43"/>
      <c r="AR15" s="43"/>
      <c r="AS15" s="43"/>
      <c r="AT15" s="43"/>
      <c r="AU15" s="43"/>
      <c r="AV15" s="43"/>
      <c r="AW15" s="43"/>
      <c r="AX15" s="43"/>
      <c r="AY15" s="43"/>
      <c r="AZ15" s="43"/>
      <c r="BA15" s="43"/>
      <c r="BB15" s="43"/>
      <c r="BC15" s="43"/>
      <c r="BD15" s="112">
        <v>455402696</v>
      </c>
      <c r="BE15" s="118"/>
      <c r="BF15" s="125"/>
      <c r="BG15" s="123"/>
      <c r="BH15" s="123"/>
      <c r="BI15" s="44"/>
      <c r="BJ15" s="44"/>
      <c r="BK15" s="76"/>
      <c r="BL15" s="76"/>
      <c r="BM15" s="76"/>
    </row>
    <row r="16" spans="1:65" x14ac:dyDescent="0.25">
      <c r="A16" s="20" t="s">
        <v>176</v>
      </c>
      <c r="B16" s="33">
        <v>44015</v>
      </c>
      <c r="C16" s="83">
        <v>0</v>
      </c>
      <c r="D16" s="84">
        <v>1.0528241250437235E-4</v>
      </c>
      <c r="E16" s="83">
        <v>0</v>
      </c>
      <c r="F16" s="84">
        <v>1.0528241250437235E-4</v>
      </c>
      <c r="G16" s="133"/>
      <c r="H16" s="133"/>
      <c r="I16" s="35">
        <f t="shared" si="0"/>
        <v>1.0528241250437235E-4</v>
      </c>
      <c r="J16" s="89">
        <v>44772</v>
      </c>
      <c r="K16" s="92">
        <v>0</v>
      </c>
      <c r="L16" s="93">
        <v>18</v>
      </c>
      <c r="M16" s="96">
        <v>57</v>
      </c>
      <c r="N16" s="37"/>
      <c r="O16" s="99"/>
      <c r="P16" s="99"/>
      <c r="Q16" s="38">
        <v>0</v>
      </c>
      <c r="R16" s="38">
        <v>0</v>
      </c>
      <c r="S16" s="39">
        <f t="shared" si="1"/>
        <v>0</v>
      </c>
      <c r="T16" s="105">
        <v>0</v>
      </c>
      <c r="U16" s="105">
        <v>3.0695903381778578E-3</v>
      </c>
      <c r="V16" s="105">
        <v>0</v>
      </c>
      <c r="W16" s="105">
        <v>0</v>
      </c>
      <c r="X16" s="105">
        <v>0</v>
      </c>
      <c r="Y16" s="105">
        <v>5.000264016600993E-5</v>
      </c>
      <c r="Z16" s="105">
        <v>0</v>
      </c>
      <c r="AA16" s="105">
        <v>0</v>
      </c>
      <c r="AB16" s="106"/>
      <c r="AC16" s="106"/>
      <c r="AD16" s="106"/>
      <c r="AE16" s="106" t="s">
        <v>80</v>
      </c>
      <c r="AF16" s="106"/>
      <c r="AG16" s="106"/>
      <c r="AH16" s="106"/>
      <c r="AI16" s="106" t="s">
        <v>80</v>
      </c>
      <c r="AJ16" s="106"/>
      <c r="AK16" s="106"/>
      <c r="AL16" s="106"/>
      <c r="AM16" s="106" t="s">
        <v>80</v>
      </c>
      <c r="AN16" s="43"/>
      <c r="AO16" s="43"/>
      <c r="AP16" s="43"/>
      <c r="AQ16" s="43"/>
      <c r="AR16" s="43"/>
      <c r="AS16" s="43"/>
      <c r="AT16" s="43"/>
      <c r="AU16" s="43"/>
      <c r="AV16" s="43"/>
      <c r="AW16" s="43"/>
      <c r="AX16" s="43"/>
      <c r="AY16" s="43"/>
      <c r="AZ16" s="43"/>
      <c r="BA16" s="43"/>
      <c r="BB16" s="43"/>
      <c r="BC16" s="43"/>
      <c r="BD16" s="112">
        <v>455402696</v>
      </c>
      <c r="BE16" s="118"/>
      <c r="BF16" s="125"/>
      <c r="BG16" s="123"/>
      <c r="BH16" s="123"/>
      <c r="BI16" s="44"/>
      <c r="BJ16" s="44"/>
      <c r="BK16" s="76"/>
      <c r="BL16" s="76"/>
      <c r="BM16" s="76"/>
    </row>
    <row r="17" spans="1:65" x14ac:dyDescent="0.25">
      <c r="A17" s="20" t="s">
        <v>176</v>
      </c>
      <c r="B17" s="33">
        <v>44022</v>
      </c>
      <c r="C17" s="83">
        <v>8.6302209563450256E-4</v>
      </c>
      <c r="D17" s="83">
        <v>6.2586245056888692E-4</v>
      </c>
      <c r="E17" s="83">
        <v>8.6302209563450256E-4</v>
      </c>
      <c r="F17" s="83">
        <v>6.2586245056888692E-4</v>
      </c>
      <c r="G17" s="134"/>
      <c r="H17" s="134"/>
      <c r="I17" s="35">
        <f t="shared" si="0"/>
        <v>-2.3715964506561564E-4</v>
      </c>
      <c r="J17" s="89">
        <v>44772</v>
      </c>
      <c r="K17" s="92">
        <v>0</v>
      </c>
      <c r="L17" s="93">
        <v>18</v>
      </c>
      <c r="M17" s="96">
        <v>58</v>
      </c>
      <c r="N17" s="37"/>
      <c r="O17" s="99"/>
      <c r="P17" s="99"/>
      <c r="Q17" s="38">
        <v>0</v>
      </c>
      <c r="R17" s="38">
        <v>0</v>
      </c>
      <c r="S17" s="39">
        <f t="shared" si="1"/>
        <v>0</v>
      </c>
      <c r="T17" s="105">
        <v>0</v>
      </c>
      <c r="U17" s="105">
        <v>4.3267422124101205E-3</v>
      </c>
      <c r="V17" s="105">
        <v>0</v>
      </c>
      <c r="W17" s="105">
        <v>0</v>
      </c>
      <c r="X17" s="105">
        <v>1.0089085202567754E-3</v>
      </c>
      <c r="Y17" s="105">
        <v>6.2865358038609114E-4</v>
      </c>
      <c r="Z17" s="105">
        <v>0</v>
      </c>
      <c r="AA17" s="105">
        <v>0</v>
      </c>
      <c r="AB17" s="106"/>
      <c r="AC17" s="106"/>
      <c r="AD17" s="106"/>
      <c r="AE17" s="106" t="s">
        <v>80</v>
      </c>
      <c r="AF17" s="106"/>
      <c r="AG17" s="106"/>
      <c r="AH17" s="106"/>
      <c r="AI17" s="106" t="s">
        <v>80</v>
      </c>
      <c r="AJ17" s="106"/>
      <c r="AK17" s="106"/>
      <c r="AL17" s="106"/>
      <c r="AM17" s="106" t="s">
        <v>80</v>
      </c>
      <c r="AN17" s="43"/>
      <c r="AO17" s="43"/>
      <c r="AP17" s="43"/>
      <c r="AQ17" s="43"/>
      <c r="AR17" s="43"/>
      <c r="AS17" s="43"/>
      <c r="AT17" s="43"/>
      <c r="AU17" s="43"/>
      <c r="AV17" s="43"/>
      <c r="AW17" s="43"/>
      <c r="AX17" s="43"/>
      <c r="AY17" s="43"/>
      <c r="AZ17" s="43"/>
      <c r="BA17" s="43"/>
      <c r="BB17" s="43"/>
      <c r="BC17" s="43"/>
      <c r="BD17" s="112">
        <v>455402696</v>
      </c>
      <c r="BE17" s="118"/>
      <c r="BF17" s="125"/>
      <c r="BG17" s="123"/>
      <c r="BH17" s="123"/>
      <c r="BI17" s="44"/>
      <c r="BJ17" s="44"/>
      <c r="BK17" s="76"/>
      <c r="BL17" s="76"/>
      <c r="BM17" s="76"/>
    </row>
    <row r="18" spans="1:65" x14ac:dyDescent="0.25">
      <c r="A18" s="20" t="s">
        <v>176</v>
      </c>
      <c r="B18" s="33">
        <v>44029</v>
      </c>
      <c r="C18" s="83">
        <v>1.7260441912690051E-3</v>
      </c>
      <c r="D18" s="84">
        <v>1.6461103269559746E-3</v>
      </c>
      <c r="E18" s="83">
        <v>1.7260441912690051E-3</v>
      </c>
      <c r="F18" s="84">
        <v>1.6461103269559746E-3</v>
      </c>
      <c r="G18" s="133"/>
      <c r="H18" s="133"/>
      <c r="I18" s="35">
        <f t="shared" si="0"/>
        <v>-7.9933864313030565E-5</v>
      </c>
      <c r="J18" s="89">
        <v>44772</v>
      </c>
      <c r="K18" s="92">
        <v>0</v>
      </c>
      <c r="L18" s="93">
        <v>18</v>
      </c>
      <c r="M18" s="97">
        <v>58</v>
      </c>
      <c r="N18" s="37"/>
      <c r="O18" s="99"/>
      <c r="P18" s="99"/>
      <c r="Q18" s="38">
        <v>0</v>
      </c>
      <c r="R18" s="38">
        <v>0</v>
      </c>
      <c r="S18" s="39">
        <f t="shared" si="1"/>
        <v>0</v>
      </c>
      <c r="T18" s="105">
        <v>0</v>
      </c>
      <c r="U18" s="105">
        <v>5.5760199980538338E-3</v>
      </c>
      <c r="V18" s="105">
        <v>0</v>
      </c>
      <c r="W18" s="105">
        <v>3.0465955845638133E-4</v>
      </c>
      <c r="X18" s="105">
        <v>2.0178170405135507E-3</v>
      </c>
      <c r="Y18" s="105">
        <v>1.7622042067473988E-3</v>
      </c>
      <c r="Z18" s="105">
        <v>0</v>
      </c>
      <c r="AA18" s="105">
        <v>0</v>
      </c>
      <c r="AB18" s="106"/>
      <c r="AC18" s="106"/>
      <c r="AD18" s="106"/>
      <c r="AE18" s="106" t="s">
        <v>80</v>
      </c>
      <c r="AF18" s="106"/>
      <c r="AG18" s="106"/>
      <c r="AH18" s="106"/>
      <c r="AI18" s="106" t="s">
        <v>80</v>
      </c>
      <c r="AJ18" s="106"/>
      <c r="AK18" s="106"/>
      <c r="AL18" s="106"/>
      <c r="AM18" s="106" t="s">
        <v>80</v>
      </c>
      <c r="AN18" s="43"/>
      <c r="AO18" s="43"/>
      <c r="AP18" s="43"/>
      <c r="AQ18" s="43"/>
      <c r="AR18" s="43"/>
      <c r="AS18" s="43"/>
      <c r="AT18" s="43"/>
      <c r="AU18" s="43"/>
      <c r="AV18" s="43"/>
      <c r="AW18" s="43"/>
      <c r="AX18" s="43"/>
      <c r="AY18" s="43"/>
      <c r="AZ18" s="43"/>
      <c r="BA18" s="43"/>
      <c r="BB18" s="43"/>
      <c r="BC18" s="43"/>
      <c r="BD18" s="112">
        <v>455402696</v>
      </c>
      <c r="BE18" s="118"/>
      <c r="BF18" s="125"/>
      <c r="BG18" s="123"/>
      <c r="BH18" s="123"/>
      <c r="BI18" s="44"/>
      <c r="BJ18" s="44"/>
      <c r="BK18" s="76"/>
      <c r="BL18" s="76"/>
      <c r="BM18" s="76"/>
    </row>
    <row r="19" spans="1:65" x14ac:dyDescent="0.25">
      <c r="A19" s="20" t="s">
        <v>176</v>
      </c>
      <c r="B19" s="33">
        <v>44036</v>
      </c>
      <c r="C19" s="83">
        <v>2.717203511086438E-3</v>
      </c>
      <c r="D19" s="85">
        <v>2.6968047262200465E-3</v>
      </c>
      <c r="E19" s="83">
        <v>2.717203511086438E-3</v>
      </c>
      <c r="F19" s="85">
        <v>2.6968047262200465E-3</v>
      </c>
      <c r="G19" s="135"/>
      <c r="H19" s="135"/>
      <c r="I19" s="35">
        <f t="shared" si="0"/>
        <v>-2.0398784866391528E-5</v>
      </c>
      <c r="J19" s="89">
        <v>44772</v>
      </c>
      <c r="K19" s="92">
        <v>0</v>
      </c>
      <c r="L19" s="93">
        <v>18</v>
      </c>
      <c r="M19" s="96">
        <v>58</v>
      </c>
      <c r="N19" s="37"/>
      <c r="O19" s="100"/>
      <c r="P19" s="100"/>
      <c r="Q19" s="38">
        <v>0</v>
      </c>
      <c r="R19" s="38">
        <v>0</v>
      </c>
      <c r="S19" s="39">
        <f t="shared" si="1"/>
        <v>0</v>
      </c>
      <c r="T19" s="105">
        <v>9.097829061276162E-5</v>
      </c>
      <c r="U19" s="105">
        <v>6.8272582774826724E-3</v>
      </c>
      <c r="V19" s="105">
        <v>1.5287979568060345E-3</v>
      </c>
      <c r="W19" s="105">
        <v>1.4998072910134979E-3</v>
      </c>
      <c r="X19" s="105">
        <v>3.0267255607703256E-3</v>
      </c>
      <c r="Y19" s="105">
        <v>2.8453094070958677E-3</v>
      </c>
      <c r="Z19" s="105">
        <v>0</v>
      </c>
      <c r="AA19" s="105">
        <v>0</v>
      </c>
      <c r="AB19" s="106"/>
      <c r="AC19" s="106"/>
      <c r="AD19" s="106"/>
      <c r="AE19" s="106" t="s">
        <v>80</v>
      </c>
      <c r="AF19" s="106"/>
      <c r="AG19" s="106"/>
      <c r="AH19" s="106"/>
      <c r="AI19" s="106" t="s">
        <v>80</v>
      </c>
      <c r="AJ19" s="106"/>
      <c r="AK19" s="106"/>
      <c r="AL19" s="106"/>
      <c r="AM19" s="106" t="s">
        <v>80</v>
      </c>
      <c r="AN19" s="43"/>
      <c r="AO19" s="43"/>
      <c r="AP19" s="43"/>
      <c r="AQ19" s="43"/>
      <c r="AR19" s="43"/>
      <c r="AS19" s="43"/>
      <c r="AT19" s="43"/>
      <c r="AU19" s="43"/>
      <c r="AV19" s="43"/>
      <c r="AW19" s="43"/>
      <c r="AX19" s="43"/>
      <c r="AY19" s="43"/>
      <c r="AZ19" s="43"/>
      <c r="BA19" s="43"/>
      <c r="BB19" s="43"/>
      <c r="BC19" s="43"/>
      <c r="BD19" s="112">
        <v>455402696</v>
      </c>
      <c r="BE19" s="118"/>
      <c r="BF19" s="125"/>
      <c r="BG19" s="123"/>
      <c r="BH19" s="123"/>
      <c r="BI19" s="44"/>
      <c r="BJ19" s="44"/>
      <c r="BK19" s="76"/>
      <c r="BL19" s="76"/>
      <c r="BM19" s="76"/>
    </row>
    <row r="20" spans="1:65" x14ac:dyDescent="0.25">
      <c r="A20" s="20" t="s">
        <v>176</v>
      </c>
      <c r="B20" s="33">
        <v>44043</v>
      </c>
      <c r="C20" s="83">
        <v>3.7724314670805835E-3</v>
      </c>
      <c r="D20" s="84">
        <v>3.9062407628556854E-3</v>
      </c>
      <c r="E20" s="83">
        <v>3.7724314670805835E-3</v>
      </c>
      <c r="F20" s="84">
        <v>3.9062407628556854E-3</v>
      </c>
      <c r="G20" s="133"/>
      <c r="H20" s="133"/>
      <c r="I20" s="35">
        <f t="shared" si="0"/>
        <v>1.3380929577510182E-4</v>
      </c>
      <c r="J20" s="89">
        <v>44772</v>
      </c>
      <c r="K20" s="92">
        <v>0</v>
      </c>
      <c r="L20" s="93">
        <v>9</v>
      </c>
      <c r="M20" s="96">
        <v>59</v>
      </c>
      <c r="N20" s="37"/>
      <c r="O20" s="101"/>
      <c r="P20" s="101"/>
      <c r="Q20" s="38">
        <v>0</v>
      </c>
      <c r="R20" s="38">
        <v>0</v>
      </c>
      <c r="S20" s="39">
        <f t="shared" si="1"/>
        <v>0</v>
      </c>
      <c r="T20" s="105">
        <v>2.2744631789138438E-4</v>
      </c>
      <c r="U20" s="105">
        <v>8.0765360631263848E-3</v>
      </c>
      <c r="V20" s="105">
        <v>3.8219950378028606E-3</v>
      </c>
      <c r="W20" s="105">
        <v>4.0947751544632982E-3</v>
      </c>
      <c r="X20" s="105">
        <v>4.0356340810271014E-3</v>
      </c>
      <c r="Y20" s="105">
        <v>3.9788600334571753E-3</v>
      </c>
      <c r="Z20" s="105">
        <v>0</v>
      </c>
      <c r="AA20" s="105">
        <v>0</v>
      </c>
      <c r="AB20" s="106"/>
      <c r="AC20" s="106"/>
      <c r="AD20" s="106"/>
      <c r="AE20" s="106" t="s">
        <v>80</v>
      </c>
      <c r="AF20" s="106"/>
      <c r="AG20" s="106"/>
      <c r="AH20" s="106"/>
      <c r="AI20" s="106" t="s">
        <v>80</v>
      </c>
      <c r="AJ20" s="106"/>
      <c r="AK20" s="106"/>
      <c r="AL20" s="106"/>
      <c r="AM20" s="106" t="s">
        <v>80</v>
      </c>
      <c r="AN20" s="43"/>
      <c r="AO20" s="43"/>
      <c r="AP20" s="43"/>
      <c r="AQ20" s="43"/>
      <c r="AR20" s="43"/>
      <c r="AS20" s="43"/>
      <c r="AT20" s="43"/>
      <c r="AU20" s="43"/>
      <c r="AV20" s="43"/>
      <c r="AW20" s="43"/>
      <c r="AX20" s="43"/>
      <c r="AY20" s="43"/>
      <c r="AZ20" s="43"/>
      <c r="BA20" s="43"/>
      <c r="BB20" s="43"/>
      <c r="BC20" s="43"/>
      <c r="BD20" s="113">
        <v>455402696</v>
      </c>
      <c r="BE20" s="119"/>
      <c r="BF20" s="126"/>
      <c r="BG20" s="123"/>
      <c r="BH20" s="123"/>
      <c r="BI20" s="44"/>
      <c r="BJ20" s="44"/>
      <c r="BK20" s="76"/>
      <c r="BL20" s="76"/>
      <c r="BM20" s="76"/>
    </row>
    <row r="21" spans="1:65" x14ac:dyDescent="0.25">
      <c r="A21" s="20" t="s">
        <v>176</v>
      </c>
      <c r="B21" s="33">
        <v>44050</v>
      </c>
      <c r="C21" s="83">
        <v>4.3000454450776568E-3</v>
      </c>
      <c r="D21" s="84">
        <v>4.4791842459592172E-3</v>
      </c>
      <c r="E21" s="83">
        <v>4.3000454450776568E-3</v>
      </c>
      <c r="F21" s="84">
        <v>4.4791842459592172E-3</v>
      </c>
      <c r="G21" s="133"/>
      <c r="H21" s="133"/>
      <c r="I21" s="35">
        <f t="shared" si="0"/>
        <v>1.7913880088156042E-4</v>
      </c>
      <c r="J21" s="89">
        <v>44772</v>
      </c>
      <c r="K21" s="92">
        <v>0</v>
      </c>
      <c r="L21" s="93">
        <v>27</v>
      </c>
      <c r="M21" s="96">
        <v>95</v>
      </c>
      <c r="N21" s="37"/>
      <c r="O21" s="101"/>
      <c r="P21" s="101"/>
      <c r="Q21" s="38">
        <v>0</v>
      </c>
      <c r="R21" s="38">
        <v>0</v>
      </c>
      <c r="S21" s="39">
        <f t="shared" si="1"/>
        <v>0</v>
      </c>
      <c r="T21" s="105">
        <v>2.9567974017121547E-4</v>
      </c>
      <c r="U21" s="105">
        <v>8.6742149068074047E-3</v>
      </c>
      <c r="V21" s="105">
        <v>4.9685937240890477E-3</v>
      </c>
      <c r="W21" s="105">
        <v>5.0207161336788785E-3</v>
      </c>
      <c r="X21" s="105">
        <v>4.5400883411554896E-3</v>
      </c>
      <c r="Y21" s="105">
        <v>4.545010313635754E-3</v>
      </c>
      <c r="Z21" s="105">
        <v>0</v>
      </c>
      <c r="AA21" s="105">
        <v>0</v>
      </c>
      <c r="AB21" s="106"/>
      <c r="AC21" s="106"/>
      <c r="AD21" s="106"/>
      <c r="AE21" s="106" t="s">
        <v>80</v>
      </c>
      <c r="AF21" s="106"/>
      <c r="AG21" s="106"/>
      <c r="AH21" s="106"/>
      <c r="AI21" s="106" t="s">
        <v>80</v>
      </c>
      <c r="AJ21" s="106"/>
      <c r="AK21" s="106"/>
      <c r="AL21" s="106"/>
      <c r="AM21" s="106" t="s">
        <v>80</v>
      </c>
      <c r="AN21" s="43"/>
      <c r="AO21" s="43"/>
      <c r="AP21" s="43"/>
      <c r="AQ21" s="43"/>
      <c r="AR21" s="43"/>
      <c r="AS21" s="43"/>
      <c r="AT21" s="43"/>
      <c r="AU21" s="43"/>
      <c r="AV21" s="43"/>
      <c r="AW21" s="43"/>
      <c r="AX21" s="43"/>
      <c r="AY21" s="43"/>
      <c r="AZ21" s="43"/>
      <c r="BA21" s="43"/>
      <c r="BB21" s="43"/>
      <c r="BC21" s="43"/>
      <c r="BD21" s="113">
        <v>455402696</v>
      </c>
      <c r="BE21" s="119"/>
      <c r="BF21" s="126"/>
      <c r="BG21" s="123"/>
      <c r="BH21" s="123"/>
      <c r="BI21" s="44"/>
      <c r="BJ21" s="44"/>
      <c r="BK21" s="76"/>
      <c r="BL21" s="76"/>
      <c r="BM21" s="76"/>
    </row>
    <row r="22" spans="1:65" x14ac:dyDescent="0.25">
      <c r="A22" s="20" t="s">
        <v>176</v>
      </c>
      <c r="B22" s="33">
        <v>44057</v>
      </c>
      <c r="C22" s="83">
        <v>4.9061518708103389E-3</v>
      </c>
      <c r="D22" s="84">
        <v>5.3199021733840559E-3</v>
      </c>
      <c r="E22" s="83">
        <v>4.9061518708103389E-3</v>
      </c>
      <c r="F22" s="84">
        <v>5.3199021733840559E-3</v>
      </c>
      <c r="G22" s="133"/>
      <c r="H22" s="133"/>
      <c r="I22" s="35">
        <f t="shared" si="0"/>
        <v>4.13750302573717E-4</v>
      </c>
      <c r="J22" s="89">
        <v>44772</v>
      </c>
      <c r="K22" s="92">
        <v>0</v>
      </c>
      <c r="L22" s="93">
        <v>35</v>
      </c>
      <c r="M22" s="96">
        <v>85</v>
      </c>
      <c r="N22" s="37"/>
      <c r="O22" s="101"/>
      <c r="P22" s="101"/>
      <c r="Q22" s="38">
        <v>0</v>
      </c>
      <c r="R22" s="38">
        <v>0</v>
      </c>
      <c r="S22" s="39">
        <f t="shared" si="1"/>
        <v>0</v>
      </c>
      <c r="T22" s="105">
        <v>4.3214776744983818E-4</v>
      </c>
      <c r="U22" s="105">
        <v>2.0165420372422329E-2</v>
      </c>
      <c r="V22" s="105">
        <v>6.676338884640403E-3</v>
      </c>
      <c r="W22" s="105">
        <v>6.7047926490487152E-3</v>
      </c>
      <c r="X22" s="105">
        <v>5.080490703179591E-3</v>
      </c>
      <c r="Y22" s="105">
        <v>5.0916498722927729E-3</v>
      </c>
      <c r="Z22" s="105">
        <v>0</v>
      </c>
      <c r="AA22" s="105">
        <v>0</v>
      </c>
      <c r="AB22" s="106"/>
      <c r="AC22" s="106"/>
      <c r="AD22" s="106"/>
      <c r="AE22" s="106" t="s">
        <v>80</v>
      </c>
      <c r="AF22" s="106"/>
      <c r="AG22" s="106"/>
      <c r="AH22" s="106"/>
      <c r="AI22" s="106" t="s">
        <v>80</v>
      </c>
      <c r="AJ22" s="106"/>
      <c r="AK22" s="106"/>
      <c r="AL22" s="106"/>
      <c r="AM22" s="106" t="s">
        <v>80</v>
      </c>
      <c r="AN22" s="43"/>
      <c r="AO22" s="43"/>
      <c r="AP22" s="43"/>
      <c r="AQ22" s="43"/>
      <c r="AR22" s="43"/>
      <c r="AS22" s="43"/>
      <c r="AT22" s="43"/>
      <c r="AU22" s="43"/>
      <c r="AV22" s="43"/>
      <c r="AW22" s="43"/>
      <c r="AX22" s="43"/>
      <c r="AY22" s="43"/>
      <c r="AZ22" s="43"/>
      <c r="BA22" s="43"/>
      <c r="BB22" s="43"/>
      <c r="BC22" s="43"/>
      <c r="BD22" s="113">
        <v>455402696</v>
      </c>
      <c r="BE22" s="119"/>
      <c r="BF22" s="126"/>
      <c r="BG22" s="123"/>
      <c r="BH22" s="123"/>
      <c r="BI22" s="44"/>
      <c r="BJ22" s="44"/>
      <c r="BK22" s="76"/>
      <c r="BL22" s="76"/>
      <c r="BM22" s="76"/>
    </row>
    <row r="23" spans="1:65" x14ac:dyDescent="0.25">
      <c r="A23" s="20" t="s">
        <v>176</v>
      </c>
      <c r="B23" s="33">
        <v>44064</v>
      </c>
      <c r="C23" s="83">
        <v>5.0819332785531834E-3</v>
      </c>
      <c r="D23" s="83">
        <v>7.7538914668341995E-3</v>
      </c>
      <c r="E23" s="83">
        <v>5.0819332785531834E-3</v>
      </c>
      <c r="F23" s="83">
        <v>7.7538914668341995E-3</v>
      </c>
      <c r="G23" s="134"/>
      <c r="H23" s="134"/>
      <c r="I23" s="35">
        <f t="shared" si="0"/>
        <v>2.6719581882810161E-3</v>
      </c>
      <c r="J23" s="89">
        <v>44772</v>
      </c>
      <c r="K23" s="92">
        <v>0</v>
      </c>
      <c r="L23" s="93">
        <v>35</v>
      </c>
      <c r="M23" s="96">
        <v>85</v>
      </c>
      <c r="N23" s="37"/>
      <c r="O23" s="101"/>
      <c r="P23" s="101"/>
      <c r="Q23" s="38">
        <v>0</v>
      </c>
      <c r="R23" s="38">
        <v>0</v>
      </c>
      <c r="S23" s="39">
        <f t="shared" si="1"/>
        <v>0</v>
      </c>
      <c r="T23" s="105">
        <v>6.6717531387921255E-4</v>
      </c>
      <c r="U23" s="105">
        <v>2.1946915407508281E-2</v>
      </c>
      <c r="V23" s="105">
        <v>8.0018847746719125E-3</v>
      </c>
      <c r="W23" s="105">
        <v>3.4128266909908944E-2</v>
      </c>
      <c r="X23" s="105">
        <v>5.1523869069710192E-3</v>
      </c>
      <c r="Y23" s="105">
        <v>5.2464628771620213E-3</v>
      </c>
      <c r="Z23" s="105">
        <v>0</v>
      </c>
      <c r="AA23" s="105">
        <v>0</v>
      </c>
      <c r="AB23" s="106"/>
      <c r="AC23" s="106"/>
      <c r="AD23" s="106"/>
      <c r="AE23" s="106" t="s">
        <v>80</v>
      </c>
      <c r="AF23" s="106"/>
      <c r="AG23" s="106"/>
      <c r="AH23" s="106"/>
      <c r="AI23" s="106" t="s">
        <v>80</v>
      </c>
      <c r="AJ23" s="106"/>
      <c r="AK23" s="106"/>
      <c r="AL23" s="106"/>
      <c r="AM23" s="106" t="s">
        <v>80</v>
      </c>
      <c r="AN23" s="43"/>
      <c r="AO23" s="43"/>
      <c r="AP23" s="43"/>
      <c r="AQ23" s="43"/>
      <c r="AR23" s="43"/>
      <c r="AS23" s="43"/>
      <c r="AT23" s="43"/>
      <c r="AU23" s="43"/>
      <c r="AV23" s="43"/>
      <c r="AW23" s="43"/>
      <c r="AX23" s="43"/>
      <c r="AY23" s="43"/>
      <c r="AZ23" s="43"/>
      <c r="BA23" s="43"/>
      <c r="BB23" s="43"/>
      <c r="BC23" s="43"/>
      <c r="BD23" s="113">
        <v>455402696</v>
      </c>
      <c r="BE23" s="119"/>
      <c r="BF23" s="126"/>
      <c r="BG23" s="123"/>
      <c r="BH23" s="123"/>
      <c r="BI23" s="44"/>
      <c r="BJ23" s="44"/>
      <c r="BK23" s="76"/>
      <c r="BL23" s="76"/>
      <c r="BM23" s="76"/>
    </row>
    <row r="24" spans="1:65" x14ac:dyDescent="0.25">
      <c r="A24" s="20" t="s">
        <v>176</v>
      </c>
      <c r="B24" s="33">
        <v>44071</v>
      </c>
      <c r="C24" s="83">
        <v>5.5123691609358389E-3</v>
      </c>
      <c r="D24" s="83">
        <v>8.5289744388618721E-3</v>
      </c>
      <c r="E24" s="83">
        <v>5.5123691609358389E-3</v>
      </c>
      <c r="F24" s="83">
        <v>8.5289744388618721E-3</v>
      </c>
      <c r="G24" s="134"/>
      <c r="H24" s="134"/>
      <c r="I24" s="35">
        <f t="shared" si="0"/>
        <v>3.0166052779260332E-3</v>
      </c>
      <c r="J24" s="89">
        <v>44772</v>
      </c>
      <c r="K24" s="92">
        <v>0</v>
      </c>
      <c r="L24" s="93">
        <v>35</v>
      </c>
      <c r="M24" s="96">
        <v>72</v>
      </c>
      <c r="N24" s="37"/>
      <c r="O24" s="101"/>
      <c r="P24" s="101"/>
      <c r="Q24" s="38">
        <v>0</v>
      </c>
      <c r="R24" s="38">
        <v>0</v>
      </c>
      <c r="S24" s="39">
        <f t="shared" si="1"/>
        <v>0</v>
      </c>
      <c r="T24" s="105">
        <v>9.3631957144850247E-4</v>
      </c>
      <c r="U24" s="105">
        <v>3.3486913234214884E-2</v>
      </c>
      <c r="V24" s="105">
        <v>1.2401861858933114E-2</v>
      </c>
      <c r="W24" s="105">
        <v>3.8282871083968863E-2</v>
      </c>
      <c r="X24" s="105">
        <v>5.2242831107624467E-3</v>
      </c>
      <c r="Y24" s="105">
        <v>5.476638801604778E-3</v>
      </c>
      <c r="Z24" s="105">
        <v>0</v>
      </c>
      <c r="AA24" s="105">
        <v>0</v>
      </c>
      <c r="AB24" s="106"/>
      <c r="AC24" s="106"/>
      <c r="AD24" s="106"/>
      <c r="AE24" s="106" t="s">
        <v>80</v>
      </c>
      <c r="AF24" s="106"/>
      <c r="AG24" s="106"/>
      <c r="AH24" s="106"/>
      <c r="AI24" s="106" t="s">
        <v>80</v>
      </c>
      <c r="AJ24" s="106"/>
      <c r="AK24" s="106"/>
      <c r="AL24" s="106"/>
      <c r="AM24" s="106" t="s">
        <v>80</v>
      </c>
      <c r="AN24" s="43"/>
      <c r="AO24" s="43"/>
      <c r="AP24" s="43"/>
      <c r="AQ24" s="43"/>
      <c r="AR24" s="43"/>
      <c r="AS24" s="43"/>
      <c r="AT24" s="43"/>
      <c r="AU24" s="43"/>
      <c r="AV24" s="43"/>
      <c r="AW24" s="43"/>
      <c r="AX24" s="43"/>
      <c r="AY24" s="43"/>
      <c r="AZ24" s="43"/>
      <c r="BA24" s="43"/>
      <c r="BB24" s="43"/>
      <c r="BC24" s="43"/>
      <c r="BD24" s="113">
        <v>455402696</v>
      </c>
      <c r="BE24" s="119"/>
      <c r="BF24" s="126"/>
      <c r="BG24" s="123"/>
      <c r="BH24" s="123"/>
      <c r="BI24" s="44"/>
      <c r="BJ24" s="44"/>
      <c r="BK24" s="76"/>
      <c r="BL24" s="76"/>
      <c r="BM24" s="76"/>
    </row>
    <row r="25" spans="1:65" x14ac:dyDescent="0.25">
      <c r="A25" s="20" t="s">
        <v>176</v>
      </c>
      <c r="B25" s="33">
        <v>44078</v>
      </c>
      <c r="C25" s="83">
        <v>6.0826510936559906E-3</v>
      </c>
      <c r="D25" s="83">
        <v>9.0693761230997601E-3</v>
      </c>
      <c r="E25" s="83">
        <v>6.0826510936559906E-3</v>
      </c>
      <c r="F25" s="83">
        <v>9.0693761230997601E-3</v>
      </c>
      <c r="G25" s="134"/>
      <c r="H25" s="134"/>
      <c r="I25" s="35">
        <f t="shared" si="0"/>
        <v>2.9867250294437694E-3</v>
      </c>
      <c r="J25" s="89">
        <v>44772</v>
      </c>
      <c r="K25" s="92">
        <v>0</v>
      </c>
      <c r="L25" s="93">
        <v>35</v>
      </c>
      <c r="M25" s="96">
        <v>87</v>
      </c>
      <c r="N25" s="37"/>
      <c r="O25" s="101"/>
      <c r="P25" s="101"/>
      <c r="Q25" s="38">
        <v>0</v>
      </c>
      <c r="R25" s="38">
        <v>0</v>
      </c>
      <c r="S25" s="39">
        <f t="shared" si="1"/>
        <v>0</v>
      </c>
      <c r="T25" s="105">
        <v>1.1827189606848619E-3</v>
      </c>
      <c r="U25" s="105">
        <v>4.8451379608019284E-2</v>
      </c>
      <c r="V25" s="105">
        <v>1.8500419592668363E-2</v>
      </c>
      <c r="W25" s="105">
        <v>3.8734342931710186E-2</v>
      </c>
      <c r="X25" s="105">
        <v>5.2961793145538758E-3</v>
      </c>
      <c r="Y25" s="105">
        <v>5.7085385768953613E-3</v>
      </c>
      <c r="Z25" s="105">
        <v>0</v>
      </c>
      <c r="AA25" s="105">
        <v>0</v>
      </c>
      <c r="AB25" s="106"/>
      <c r="AC25" s="106"/>
      <c r="AD25" s="106"/>
      <c r="AE25" s="106" t="s">
        <v>80</v>
      </c>
      <c r="AF25" s="106"/>
      <c r="AG25" s="106"/>
      <c r="AH25" s="106"/>
      <c r="AI25" s="106" t="s">
        <v>80</v>
      </c>
      <c r="AJ25" s="106"/>
      <c r="AK25" s="106"/>
      <c r="AL25" s="106"/>
      <c r="AM25" s="106" t="s">
        <v>80</v>
      </c>
      <c r="AN25" s="43"/>
      <c r="AO25" s="43"/>
      <c r="AP25" s="43"/>
      <c r="AQ25" s="43"/>
      <c r="AR25" s="43"/>
      <c r="AS25" s="43"/>
      <c r="AT25" s="43"/>
      <c r="AU25" s="43"/>
      <c r="AV25" s="43"/>
      <c r="AW25" s="43"/>
      <c r="AX25" s="43"/>
      <c r="AY25" s="43"/>
      <c r="AZ25" s="43"/>
      <c r="BA25" s="43"/>
      <c r="BB25" s="43"/>
      <c r="BC25" s="43"/>
      <c r="BD25" s="113">
        <v>455402696</v>
      </c>
      <c r="BE25" s="119"/>
      <c r="BF25" s="126"/>
      <c r="BG25" s="123"/>
      <c r="BH25" s="123"/>
      <c r="BI25" s="44"/>
      <c r="BJ25" s="44"/>
      <c r="BK25" s="76"/>
      <c r="BL25" s="76"/>
      <c r="BM25" s="76"/>
    </row>
    <row r="26" spans="1:65" x14ac:dyDescent="0.25">
      <c r="A26" s="20" t="s">
        <v>176</v>
      </c>
      <c r="B26" s="33">
        <v>44085</v>
      </c>
      <c r="C26" s="83">
        <v>6.4916032727379462E-3</v>
      </c>
      <c r="D26" s="83">
        <v>9.6609043576260604E-3</v>
      </c>
      <c r="E26" s="83">
        <v>6.4916032727379462E-3</v>
      </c>
      <c r="F26" s="83">
        <v>9.6609043576260604E-3</v>
      </c>
      <c r="G26" s="134"/>
      <c r="H26" s="134"/>
      <c r="I26" s="35">
        <f t="shared" si="0"/>
        <v>3.1693010848881141E-3</v>
      </c>
      <c r="J26" s="89">
        <v>44772</v>
      </c>
      <c r="K26" s="92">
        <v>0</v>
      </c>
      <c r="L26" s="93">
        <v>18</v>
      </c>
      <c r="M26" s="96">
        <v>71</v>
      </c>
      <c r="N26" s="37"/>
      <c r="O26" s="101"/>
      <c r="P26" s="101"/>
      <c r="Q26" s="38">
        <v>0</v>
      </c>
      <c r="R26" s="38">
        <v>0</v>
      </c>
      <c r="S26" s="39">
        <f t="shared" si="1"/>
        <v>0</v>
      </c>
      <c r="T26" s="105">
        <v>1.3079251380198431E-3</v>
      </c>
      <c r="U26" s="105">
        <v>6.5987786042369503E-2</v>
      </c>
      <c r="V26" s="105">
        <v>2.2675800696824858E-2</v>
      </c>
      <c r="W26" s="105">
        <v>4.122603436835634E-2</v>
      </c>
      <c r="X26" s="105">
        <v>5.3680755183453041E-3</v>
      </c>
      <c r="Y26" s="105">
        <v>5.7419595640339268E-3</v>
      </c>
      <c r="Z26" s="105">
        <v>0</v>
      </c>
      <c r="AA26" s="105">
        <v>0</v>
      </c>
      <c r="AB26" s="106"/>
      <c r="AC26" s="106"/>
      <c r="AD26" s="106"/>
      <c r="AE26" s="106" t="s">
        <v>80</v>
      </c>
      <c r="AF26" s="106"/>
      <c r="AG26" s="106"/>
      <c r="AH26" s="106"/>
      <c r="AI26" s="106" t="s">
        <v>80</v>
      </c>
      <c r="AJ26" s="106"/>
      <c r="AK26" s="106"/>
      <c r="AL26" s="106"/>
      <c r="AM26" s="106" t="s">
        <v>80</v>
      </c>
      <c r="AN26" s="43"/>
      <c r="AO26" s="43"/>
      <c r="AP26" s="43"/>
      <c r="AQ26" s="43"/>
      <c r="AR26" s="43"/>
      <c r="AS26" s="43"/>
      <c r="AT26" s="43"/>
      <c r="AU26" s="43"/>
      <c r="AV26" s="43"/>
      <c r="AW26" s="43"/>
      <c r="AX26" s="43"/>
      <c r="AY26" s="43"/>
      <c r="AZ26" s="43"/>
      <c r="BA26" s="43"/>
      <c r="BB26" s="43"/>
      <c r="BC26" s="43"/>
      <c r="BD26" s="113">
        <v>455402696</v>
      </c>
      <c r="BE26" s="119"/>
      <c r="BF26" s="126"/>
      <c r="BG26" s="123"/>
      <c r="BH26" s="123"/>
      <c r="BI26" s="44"/>
      <c r="BJ26" s="44"/>
      <c r="BK26" s="76"/>
      <c r="BL26" s="76"/>
      <c r="BM26" s="76"/>
    </row>
    <row r="27" spans="1:65" x14ac:dyDescent="0.25">
      <c r="A27" s="20" t="s">
        <v>176</v>
      </c>
      <c r="B27" s="33">
        <v>44092</v>
      </c>
      <c r="C27" s="83">
        <v>6.9090808104270264E-3</v>
      </c>
      <c r="D27" s="83">
        <v>1.023075895134491E-2</v>
      </c>
      <c r="E27" s="83">
        <v>6.9090808104270264E-3</v>
      </c>
      <c r="F27" s="83">
        <v>1.023075895134491E-2</v>
      </c>
      <c r="G27" s="134"/>
      <c r="H27" s="134"/>
      <c r="I27" s="35">
        <f t="shared" si="0"/>
        <v>3.3216781409178839E-3</v>
      </c>
      <c r="J27" s="89">
        <v>44772</v>
      </c>
      <c r="K27" s="92">
        <v>0</v>
      </c>
      <c r="L27" s="93">
        <v>0</v>
      </c>
      <c r="M27" s="96">
        <v>71</v>
      </c>
      <c r="N27" s="37"/>
      <c r="O27" s="101"/>
      <c r="P27" s="101"/>
      <c r="Q27" s="38">
        <v>0</v>
      </c>
      <c r="R27" s="38">
        <v>0</v>
      </c>
      <c r="S27" s="39">
        <f t="shared" si="1"/>
        <v>0</v>
      </c>
      <c r="T27" s="105">
        <v>2.2594757642440456E-3</v>
      </c>
      <c r="U27" s="105">
        <v>8.8321699453227001E-2</v>
      </c>
      <c r="V27" s="105">
        <v>2.7122930212551095E-2</v>
      </c>
      <c r="W27" s="105">
        <v>4.2100749424911987E-2</v>
      </c>
      <c r="X27" s="105">
        <v>5.4040236202410183E-3</v>
      </c>
      <c r="Y27" s="105">
        <v>5.7919772688523946E-3</v>
      </c>
      <c r="Z27" s="105">
        <v>0</v>
      </c>
      <c r="AA27" s="105">
        <v>0</v>
      </c>
      <c r="AB27" s="106"/>
      <c r="AC27" s="106"/>
      <c r="AD27" s="106"/>
      <c r="AE27" s="106" t="s">
        <v>80</v>
      </c>
      <c r="AF27" s="106"/>
      <c r="AG27" s="106"/>
      <c r="AH27" s="106"/>
      <c r="AI27" s="106" t="s">
        <v>80</v>
      </c>
      <c r="AJ27" s="106"/>
      <c r="AK27" s="106"/>
      <c r="AL27" s="106"/>
      <c r="AM27" s="106" t="s">
        <v>80</v>
      </c>
      <c r="AN27" s="43"/>
      <c r="AO27" s="43"/>
      <c r="AP27" s="43"/>
      <c r="AQ27" s="43"/>
      <c r="AR27" s="43"/>
      <c r="AS27" s="43"/>
      <c r="AT27" s="43"/>
      <c r="AU27" s="43"/>
      <c r="AV27" s="43"/>
      <c r="AW27" s="43"/>
      <c r="AX27" s="43"/>
      <c r="AY27" s="43"/>
      <c r="AZ27" s="43"/>
      <c r="BA27" s="43"/>
      <c r="BB27" s="43"/>
      <c r="BC27" s="43"/>
      <c r="BD27" s="113">
        <v>455402696</v>
      </c>
      <c r="BE27" s="119"/>
      <c r="BF27" s="126"/>
      <c r="BG27" s="123"/>
      <c r="BH27" s="123"/>
      <c r="BI27" s="44"/>
      <c r="BJ27" s="44"/>
      <c r="BK27" s="76"/>
      <c r="BL27" s="76"/>
      <c r="BM27" s="76"/>
    </row>
    <row r="28" spans="1:65" x14ac:dyDescent="0.25">
      <c r="A28" s="20" t="s">
        <v>176</v>
      </c>
      <c r="B28" s="33">
        <v>44099</v>
      </c>
      <c r="C28" s="83">
        <v>7.2927658551533202E-3</v>
      </c>
      <c r="D28" s="83">
        <v>1.0956116782513478E-2</v>
      </c>
      <c r="E28" s="83">
        <v>7.2927658551533202E-3</v>
      </c>
      <c r="F28" s="83">
        <v>1.0956116782513478E-2</v>
      </c>
      <c r="G28" s="134"/>
      <c r="H28" s="134"/>
      <c r="I28" s="35">
        <f t="shared" si="0"/>
        <v>3.6633509273601575E-3</v>
      </c>
      <c r="J28" s="89">
        <v>44772</v>
      </c>
      <c r="K28" s="92">
        <v>0</v>
      </c>
      <c r="L28" s="93">
        <v>0</v>
      </c>
      <c r="M28" s="96">
        <v>68</v>
      </c>
      <c r="N28" s="37"/>
      <c r="O28" s="101"/>
      <c r="P28" s="101"/>
      <c r="Q28" s="38">
        <v>0</v>
      </c>
      <c r="R28" s="38">
        <v>0</v>
      </c>
      <c r="S28" s="39">
        <f t="shared" si="1"/>
        <v>0</v>
      </c>
      <c r="T28" s="105">
        <v>3.4655522416834725E-3</v>
      </c>
      <c r="U28" s="105">
        <v>0.1076121256279207</v>
      </c>
      <c r="V28" s="105">
        <v>3.1470480263667763E-2</v>
      </c>
      <c r="W28" s="105">
        <v>4.44789041856802E-2</v>
      </c>
      <c r="X28" s="105">
        <v>5.4040236202410183E-3</v>
      </c>
      <c r="Y28" s="105">
        <v>5.951057070697317E-3</v>
      </c>
      <c r="Z28" s="105">
        <v>0</v>
      </c>
      <c r="AA28" s="105">
        <v>0</v>
      </c>
      <c r="AB28" s="106"/>
      <c r="AC28" s="106"/>
      <c r="AD28" s="106"/>
      <c r="AE28" s="106" t="s">
        <v>80</v>
      </c>
      <c r="AF28" s="106"/>
      <c r="AG28" s="106"/>
      <c r="AH28" s="106"/>
      <c r="AI28" s="106" t="s">
        <v>80</v>
      </c>
      <c r="AJ28" s="106"/>
      <c r="AK28" s="106"/>
      <c r="AL28" s="106"/>
      <c r="AM28" s="106" t="s">
        <v>80</v>
      </c>
      <c r="AN28" s="43"/>
      <c r="AO28" s="43"/>
      <c r="AP28" s="43"/>
      <c r="AQ28" s="43"/>
      <c r="AR28" s="43"/>
      <c r="AS28" s="43"/>
      <c r="AT28" s="43"/>
      <c r="AU28" s="43"/>
      <c r="AV28" s="43"/>
      <c r="AW28" s="43"/>
      <c r="AX28" s="43"/>
      <c r="AY28" s="43"/>
      <c r="AZ28" s="43"/>
      <c r="BA28" s="43"/>
      <c r="BB28" s="43"/>
      <c r="BC28" s="43"/>
      <c r="BD28" s="113">
        <v>455402696</v>
      </c>
      <c r="BE28" s="119"/>
      <c r="BF28" s="126"/>
      <c r="BG28" s="123"/>
      <c r="BH28" s="123"/>
      <c r="BI28" s="44"/>
      <c r="BJ28" s="44"/>
      <c r="BK28" s="76"/>
      <c r="BL28" s="76"/>
      <c r="BM28" s="76"/>
    </row>
    <row r="29" spans="1:65" x14ac:dyDescent="0.25">
      <c r="A29" s="20" t="s">
        <v>176</v>
      </c>
      <c r="B29" s="33">
        <v>44106</v>
      </c>
      <c r="C29" s="83">
        <v>7.6855373484052943E-3</v>
      </c>
      <c r="D29" s="83">
        <v>1.1416662535974537E-2</v>
      </c>
      <c r="E29" s="83">
        <v>7.6855373484052943E-3</v>
      </c>
      <c r="F29" s="83">
        <v>1.1416662535974537E-2</v>
      </c>
      <c r="G29" s="134"/>
      <c r="H29" s="134"/>
      <c r="I29" s="35">
        <f t="shared" si="0"/>
        <v>3.7311251875692423E-3</v>
      </c>
      <c r="J29" s="89">
        <v>44772</v>
      </c>
      <c r="K29" s="92">
        <v>0</v>
      </c>
      <c r="L29" s="93">
        <v>6</v>
      </c>
      <c r="M29" s="96">
        <v>65</v>
      </c>
      <c r="N29" s="37"/>
      <c r="O29" s="101"/>
      <c r="P29" s="101"/>
      <c r="Q29" s="38">
        <v>0</v>
      </c>
      <c r="R29" s="38">
        <v>0</v>
      </c>
      <c r="S29" s="39">
        <f t="shared" si="1"/>
        <v>0</v>
      </c>
      <c r="T29" s="105">
        <v>5.0681707322613205E-3</v>
      </c>
      <c r="U29" s="105">
        <v>0.1224161495869636</v>
      </c>
      <c r="V29" s="105">
        <v>3.5830271531053663E-2</v>
      </c>
      <c r="W29" s="105">
        <v>4.5412210474059564E-2</v>
      </c>
      <c r="X29" s="105">
        <v>5.4040236202410183E-3</v>
      </c>
      <c r="Y29" s="105">
        <v>6.046892138165237E-3</v>
      </c>
      <c r="Z29" s="105">
        <v>0</v>
      </c>
      <c r="AA29" s="105">
        <v>0</v>
      </c>
      <c r="AB29" s="106"/>
      <c r="AC29" s="106"/>
      <c r="AD29" s="106"/>
      <c r="AE29" s="106" t="s">
        <v>80</v>
      </c>
      <c r="AF29" s="106"/>
      <c r="AG29" s="106"/>
      <c r="AH29" s="106"/>
      <c r="AI29" s="106" t="s">
        <v>80</v>
      </c>
      <c r="AJ29" s="106"/>
      <c r="AK29" s="106"/>
      <c r="AL29" s="106"/>
      <c r="AM29" s="106" t="s">
        <v>80</v>
      </c>
      <c r="AN29" s="43"/>
      <c r="AO29" s="43"/>
      <c r="AP29" s="43"/>
      <c r="AQ29" s="43"/>
      <c r="AR29" s="43"/>
      <c r="AS29" s="43"/>
      <c r="AT29" s="43"/>
      <c r="AU29" s="43"/>
      <c r="AV29" s="43"/>
      <c r="AW29" s="43"/>
      <c r="AX29" s="43"/>
      <c r="AY29" s="43"/>
      <c r="AZ29" s="43"/>
      <c r="BA29" s="43"/>
      <c r="BB29" s="43"/>
      <c r="BC29" s="43"/>
      <c r="BD29" s="113">
        <v>455402696</v>
      </c>
      <c r="BE29" s="119"/>
      <c r="BF29" s="126"/>
      <c r="BG29" s="123"/>
      <c r="BH29" s="123"/>
      <c r="BI29" s="44"/>
      <c r="BJ29" s="44"/>
      <c r="BK29" s="76"/>
      <c r="BL29" s="76"/>
      <c r="BM29" s="76"/>
    </row>
    <row r="30" spans="1:65" x14ac:dyDescent="0.25">
      <c r="A30" s="20" t="s">
        <v>176</v>
      </c>
      <c r="B30" s="33">
        <v>44113</v>
      </c>
      <c r="C30" s="83">
        <v>8.2540680187169584E-3</v>
      </c>
      <c r="D30" s="83">
        <v>1.2481430569212783E-2</v>
      </c>
      <c r="E30" s="83">
        <v>8.2540680187169584E-3</v>
      </c>
      <c r="F30" s="83">
        <v>1.2481430569212783E-2</v>
      </c>
      <c r="G30" s="134"/>
      <c r="H30" s="134"/>
      <c r="I30" s="35">
        <f t="shared" si="0"/>
        <v>4.2273625504958244E-3</v>
      </c>
      <c r="J30" s="89">
        <v>44772</v>
      </c>
      <c r="K30" s="92">
        <v>0</v>
      </c>
      <c r="L30" s="93">
        <v>16</v>
      </c>
      <c r="M30" s="96">
        <v>111</v>
      </c>
      <c r="N30" s="37"/>
      <c r="O30" s="101"/>
      <c r="P30" s="101"/>
      <c r="Q30" s="38">
        <v>0</v>
      </c>
      <c r="R30" s="38">
        <v>0</v>
      </c>
      <c r="S30" s="39">
        <f t="shared" si="1"/>
        <v>0</v>
      </c>
      <c r="T30" s="105">
        <v>7.4325039941217632E-3</v>
      </c>
      <c r="U30" s="105">
        <v>0.12623516291334533</v>
      </c>
      <c r="V30" s="105">
        <v>4.185262045514989E-2</v>
      </c>
      <c r="W30" s="105">
        <v>5.1704697583756759E-2</v>
      </c>
      <c r="X30" s="105">
        <v>5.4308107308006764E-3</v>
      </c>
      <c r="Y30" s="105">
        <v>6.5930836518146721E-3</v>
      </c>
      <c r="Z30" s="105">
        <v>0</v>
      </c>
      <c r="AA30" s="105">
        <v>0</v>
      </c>
      <c r="AB30" s="106"/>
      <c r="AC30" s="106"/>
      <c r="AD30" s="106"/>
      <c r="AE30" s="106" t="s">
        <v>80</v>
      </c>
      <c r="AF30" s="106"/>
      <c r="AG30" s="106"/>
      <c r="AH30" s="106"/>
      <c r="AI30" s="106" t="s">
        <v>80</v>
      </c>
      <c r="AJ30" s="106"/>
      <c r="AK30" s="106"/>
      <c r="AL30" s="106"/>
      <c r="AM30" s="106" t="s">
        <v>80</v>
      </c>
      <c r="AN30" s="43"/>
      <c r="AO30" s="43"/>
      <c r="AP30" s="43"/>
      <c r="AQ30" s="43"/>
      <c r="AR30" s="43"/>
      <c r="AS30" s="43"/>
      <c r="AT30" s="43"/>
      <c r="AU30" s="43"/>
      <c r="AV30" s="43"/>
      <c r="AW30" s="43"/>
      <c r="AX30" s="43"/>
      <c r="AY30" s="43"/>
      <c r="AZ30" s="43"/>
      <c r="BA30" s="43"/>
      <c r="BB30" s="43"/>
      <c r="BC30" s="43"/>
      <c r="BD30" s="113">
        <v>455402696</v>
      </c>
      <c r="BE30" s="119"/>
      <c r="BF30" s="126"/>
      <c r="BG30" s="126"/>
      <c r="BH30" s="126"/>
      <c r="BI30" s="44"/>
      <c r="BJ30" s="44"/>
      <c r="BK30" s="76"/>
      <c r="BL30" s="76"/>
      <c r="BM30" s="76"/>
    </row>
    <row r="31" spans="1:65" x14ac:dyDescent="0.25">
      <c r="A31" s="20" t="s">
        <v>176</v>
      </c>
      <c r="B31" s="33">
        <v>44120</v>
      </c>
      <c r="C31" s="83">
        <v>9.3866806455874217E-3</v>
      </c>
      <c r="D31" s="83">
        <v>1.3615539004491599E-2</v>
      </c>
      <c r="E31" s="83">
        <v>9.3866806455874217E-3</v>
      </c>
      <c r="F31" s="83">
        <v>1.3615539004491599E-2</v>
      </c>
      <c r="G31" s="134"/>
      <c r="H31" s="134"/>
      <c r="I31" s="35">
        <f t="shared" si="0"/>
        <v>4.2288583589041775E-3</v>
      </c>
      <c r="J31" s="89">
        <v>44772</v>
      </c>
      <c r="K31" s="92">
        <v>0</v>
      </c>
      <c r="L31" s="93">
        <v>22</v>
      </c>
      <c r="M31" s="96">
        <v>107</v>
      </c>
      <c r="N31" s="37"/>
      <c r="O31" s="102"/>
      <c r="P31" s="102"/>
      <c r="Q31" s="38">
        <v>0</v>
      </c>
      <c r="R31" s="38">
        <v>0</v>
      </c>
      <c r="S31" s="39">
        <f t="shared" si="1"/>
        <v>0</v>
      </c>
      <c r="T31" s="105">
        <v>1.0366550613906185E-2</v>
      </c>
      <c r="U31" s="105">
        <v>0.14623735329703327</v>
      </c>
      <c r="V31" s="105">
        <v>5.416260452602193E-2</v>
      </c>
      <c r="W31" s="105">
        <v>5.8531186796207016E-2</v>
      </c>
      <c r="X31" s="105">
        <v>5.4962904000898033E-3</v>
      </c>
      <c r="Y31" s="105">
        <v>6.783501606343883E-3</v>
      </c>
      <c r="Z31" s="105">
        <v>0</v>
      </c>
      <c r="AA31" s="105">
        <v>0</v>
      </c>
      <c r="AB31" s="106"/>
      <c r="AC31" s="106"/>
      <c r="AD31" s="106"/>
      <c r="AE31" s="106" t="s">
        <v>80</v>
      </c>
      <c r="AF31" s="106"/>
      <c r="AG31" s="106"/>
      <c r="AH31" s="106"/>
      <c r="AI31" s="106" t="s">
        <v>80</v>
      </c>
      <c r="AJ31" s="106"/>
      <c r="AK31" s="106"/>
      <c r="AL31" s="106"/>
      <c r="AM31" s="106" t="s">
        <v>80</v>
      </c>
      <c r="AN31" s="43"/>
      <c r="AO31" s="43"/>
      <c r="AP31" s="43"/>
      <c r="AQ31" s="43"/>
      <c r="AR31" s="43"/>
      <c r="AS31" s="43"/>
      <c r="AT31" s="43"/>
      <c r="AU31" s="43"/>
      <c r="AV31" s="43"/>
      <c r="AW31" s="43"/>
      <c r="AX31" s="43"/>
      <c r="AY31" s="43"/>
      <c r="AZ31" s="43"/>
      <c r="BA31" s="43"/>
      <c r="BB31" s="43"/>
      <c r="BC31" s="43"/>
      <c r="BD31" s="113">
        <v>455402696</v>
      </c>
      <c r="BE31" s="119"/>
      <c r="BF31" s="126"/>
      <c r="BG31" s="126"/>
      <c r="BH31" s="126"/>
      <c r="BI31" s="44"/>
      <c r="BJ31" s="44"/>
      <c r="BK31" s="76"/>
      <c r="BL31" s="76"/>
      <c r="BM31" s="76"/>
    </row>
    <row r="32" spans="1:65" x14ac:dyDescent="0.25">
      <c r="A32" s="20" t="s">
        <v>176</v>
      </c>
      <c r="B32" s="33">
        <v>44127</v>
      </c>
      <c r="C32" s="83">
        <v>1.0279498383754393E-2</v>
      </c>
      <c r="D32" s="83">
        <v>1.5197125534330053E-2</v>
      </c>
      <c r="E32" s="83">
        <v>1.0279498383754393E-2</v>
      </c>
      <c r="F32" s="83">
        <v>1.5197125534330053E-2</v>
      </c>
      <c r="G32" s="134"/>
      <c r="H32" s="134"/>
      <c r="I32" s="35">
        <f t="shared" si="0"/>
        <v>4.9176271505756604E-3</v>
      </c>
      <c r="J32" s="89">
        <v>44772</v>
      </c>
      <c r="K32" s="92">
        <v>0</v>
      </c>
      <c r="L32" s="93">
        <v>12</v>
      </c>
      <c r="M32" s="96">
        <v>119</v>
      </c>
      <c r="N32" s="37"/>
      <c r="O32" s="102"/>
      <c r="P32" s="102"/>
      <c r="Q32" s="38">
        <v>0</v>
      </c>
      <c r="R32" s="38">
        <v>0</v>
      </c>
      <c r="S32" s="39">
        <f t="shared" si="1"/>
        <v>0</v>
      </c>
      <c r="T32" s="105">
        <v>2.0138063491502208E-2</v>
      </c>
      <c r="U32" s="105">
        <v>0.17099770108883741</v>
      </c>
      <c r="V32" s="105">
        <v>6.1729888947253314E-2</v>
      </c>
      <c r="W32" s="105">
        <v>6.8918628822524919E-2</v>
      </c>
      <c r="X32" s="105">
        <v>5.5766517880820807E-3</v>
      </c>
      <c r="Y32" s="105">
        <v>7.0398924405632559E-3</v>
      </c>
      <c r="Z32" s="105">
        <v>0</v>
      </c>
      <c r="AA32" s="105">
        <v>0</v>
      </c>
      <c r="AB32" s="106"/>
      <c r="AC32" s="106"/>
      <c r="AD32" s="106"/>
      <c r="AE32" s="106" t="s">
        <v>80</v>
      </c>
      <c r="AF32" s="106"/>
      <c r="AG32" s="106"/>
      <c r="AH32" s="106"/>
      <c r="AI32" s="106" t="s">
        <v>80</v>
      </c>
      <c r="AJ32" s="106"/>
      <c r="AK32" s="106"/>
      <c r="AL32" s="106"/>
      <c r="AM32" s="106" t="s">
        <v>80</v>
      </c>
      <c r="AN32" s="43"/>
      <c r="AO32" s="43"/>
      <c r="AP32" s="43"/>
      <c r="AQ32" s="43"/>
      <c r="AR32" s="43"/>
      <c r="AS32" s="43"/>
      <c r="AT32" s="43"/>
      <c r="AU32" s="43"/>
      <c r="AV32" s="43"/>
      <c r="AW32" s="43"/>
      <c r="AX32" s="43"/>
      <c r="AY32" s="43"/>
      <c r="AZ32" s="43"/>
      <c r="BA32" s="43"/>
      <c r="BB32" s="43"/>
      <c r="BC32" s="43"/>
      <c r="BD32" s="113">
        <v>455402696</v>
      </c>
      <c r="BE32" s="119"/>
      <c r="BF32" s="126"/>
      <c r="BG32" s="126"/>
      <c r="BH32" s="126"/>
      <c r="BI32" s="44"/>
      <c r="BJ32" s="44"/>
      <c r="BK32" s="76"/>
      <c r="BL32" s="76"/>
      <c r="BM32" s="76"/>
    </row>
    <row r="33" spans="1:65" x14ac:dyDescent="0.25">
      <c r="A33" s="20" t="s">
        <v>176</v>
      </c>
      <c r="B33" s="33">
        <v>44134</v>
      </c>
      <c r="C33" s="83">
        <v>1.1441144909044422E-2</v>
      </c>
      <c r="D33" s="83">
        <v>1.6466953690768366E-2</v>
      </c>
      <c r="E33" s="83">
        <v>1.1441144909044422E-2</v>
      </c>
      <c r="F33" s="83">
        <v>1.6466953690768366E-2</v>
      </c>
      <c r="G33" s="134"/>
      <c r="H33" s="134"/>
      <c r="I33" s="35">
        <f t="shared" si="0"/>
        <v>5.0258087817239439E-3</v>
      </c>
      <c r="J33" s="89">
        <v>44772</v>
      </c>
      <c r="K33" s="92">
        <v>0</v>
      </c>
      <c r="L33" s="93">
        <v>12</v>
      </c>
      <c r="M33" s="98">
        <v>165</v>
      </c>
      <c r="N33" s="37"/>
      <c r="O33" s="102"/>
      <c r="P33" s="102"/>
      <c r="Q33" s="38">
        <v>0</v>
      </c>
      <c r="R33" s="38">
        <v>0</v>
      </c>
      <c r="S33" s="39">
        <f t="shared" si="1"/>
        <v>0</v>
      </c>
      <c r="T33" s="105">
        <v>3.0699959065268869E-2</v>
      </c>
      <c r="U33" s="105">
        <v>0.19681952143072626</v>
      </c>
      <c r="V33" s="105">
        <v>7.2819079434516348E-2</v>
      </c>
      <c r="W33" s="105">
        <v>7.4021931266614799E-2</v>
      </c>
      <c r="X33" s="105">
        <v>5.6123679636516091E-3</v>
      </c>
      <c r="Y33" s="105">
        <v>7.4168295197121221E-3</v>
      </c>
      <c r="Z33" s="105">
        <v>0</v>
      </c>
      <c r="AA33" s="105">
        <v>0</v>
      </c>
      <c r="AB33" s="106"/>
      <c r="AC33" s="106"/>
      <c r="AD33" s="106"/>
      <c r="AE33" s="106" t="s">
        <v>80</v>
      </c>
      <c r="AF33" s="106"/>
      <c r="AG33" s="106"/>
      <c r="AH33" s="106"/>
      <c r="AI33" s="106" t="s">
        <v>80</v>
      </c>
      <c r="AJ33" s="106"/>
      <c r="AK33" s="106"/>
      <c r="AL33" s="106"/>
      <c r="AM33" s="106" t="s">
        <v>80</v>
      </c>
      <c r="AN33" s="43"/>
      <c r="AO33" s="43"/>
      <c r="AP33" s="43"/>
      <c r="AQ33" s="43"/>
      <c r="AR33" s="43"/>
      <c r="AS33" s="43"/>
      <c r="AT33" s="43"/>
      <c r="AU33" s="43"/>
      <c r="AV33" s="43"/>
      <c r="AW33" s="43"/>
      <c r="AX33" s="43"/>
      <c r="AY33" s="43"/>
      <c r="AZ33" s="43"/>
      <c r="BA33" s="43"/>
      <c r="BB33" s="43"/>
      <c r="BC33" s="43"/>
      <c r="BD33" s="113">
        <v>455402696</v>
      </c>
      <c r="BE33" s="119"/>
      <c r="BF33" s="126"/>
      <c r="BG33" s="126"/>
      <c r="BH33" s="126"/>
      <c r="BI33" s="44"/>
      <c r="BJ33" s="44"/>
      <c r="BK33" s="76"/>
      <c r="BL33" s="76"/>
      <c r="BM33" s="76"/>
    </row>
    <row r="34" spans="1:65" x14ac:dyDescent="0.25">
      <c r="A34" s="20" t="s">
        <v>176</v>
      </c>
      <c r="B34" s="33">
        <v>44141</v>
      </c>
      <c r="C34" s="83">
        <v>1.2808945807984929E-2</v>
      </c>
      <c r="D34" s="83">
        <v>1.8699151952336599E-2</v>
      </c>
      <c r="E34" s="83">
        <v>1.2808945807984929E-2</v>
      </c>
      <c r="F34" s="83">
        <v>1.8699151952336599E-2</v>
      </c>
      <c r="G34" s="134"/>
      <c r="H34" s="134"/>
      <c r="I34" s="35">
        <f t="shared" ref="I34:I65" si="2">D34-C34</f>
        <v>5.8902061443516698E-3</v>
      </c>
      <c r="J34" s="89">
        <v>44772</v>
      </c>
      <c r="K34" s="92">
        <v>0</v>
      </c>
      <c r="L34" s="94">
        <v>2</v>
      </c>
      <c r="M34" s="98">
        <v>180</v>
      </c>
      <c r="N34" s="37"/>
      <c r="O34" s="102">
        <v>160047</v>
      </c>
      <c r="P34" s="102">
        <v>160047</v>
      </c>
      <c r="Q34" s="103">
        <v>3</v>
      </c>
      <c r="R34" s="103">
        <v>2</v>
      </c>
      <c r="S34" s="39">
        <f t="shared" si="1"/>
        <v>1</v>
      </c>
      <c r="T34" s="105">
        <v>4.8625148285015934E-2</v>
      </c>
      <c r="U34" s="105">
        <v>0.21692202849912495</v>
      </c>
      <c r="V34" s="105">
        <v>8.4588698495219591E-2</v>
      </c>
      <c r="W34" s="105">
        <v>8.66568278414524E-2</v>
      </c>
      <c r="X34" s="105">
        <v>5.6480841110644877E-3</v>
      </c>
      <c r="Y34" s="105">
        <v>8.3276697348299844E-3</v>
      </c>
      <c r="Z34" s="105">
        <v>0</v>
      </c>
      <c r="AA34" s="105">
        <v>0</v>
      </c>
      <c r="AB34" s="106"/>
      <c r="AC34" s="106"/>
      <c r="AD34" s="106"/>
      <c r="AE34" s="106" t="s">
        <v>80</v>
      </c>
      <c r="AF34" s="106"/>
      <c r="AG34" s="106"/>
      <c r="AH34" s="106"/>
      <c r="AI34" s="106" t="s">
        <v>80</v>
      </c>
      <c r="AJ34" s="106"/>
      <c r="AK34" s="106"/>
      <c r="AL34" s="106"/>
      <c r="AM34" s="106" t="s">
        <v>80</v>
      </c>
      <c r="AN34" s="43"/>
      <c r="AO34" s="43"/>
      <c r="AP34" s="43"/>
      <c r="AQ34" s="43"/>
      <c r="AR34" s="43"/>
      <c r="AS34" s="43"/>
      <c r="AT34" s="43"/>
      <c r="AU34" s="43"/>
      <c r="AV34" s="43"/>
      <c r="AW34" s="43"/>
      <c r="AX34" s="43"/>
      <c r="AY34" s="43"/>
      <c r="AZ34" s="43"/>
      <c r="BA34" s="43"/>
      <c r="BB34" s="43"/>
      <c r="BC34" s="43"/>
      <c r="BD34" s="113">
        <v>455402696</v>
      </c>
      <c r="BE34" s="119"/>
      <c r="BF34" s="126"/>
      <c r="BG34" s="126"/>
      <c r="BH34" s="126"/>
      <c r="BI34" s="44"/>
      <c r="BJ34" s="44"/>
      <c r="BK34" s="76"/>
      <c r="BL34" s="76"/>
      <c r="BM34" s="76"/>
    </row>
    <row r="35" spans="1:65" x14ac:dyDescent="0.25">
      <c r="A35" s="20" t="s">
        <v>176</v>
      </c>
      <c r="B35" s="33">
        <v>44148</v>
      </c>
      <c r="C35" s="83">
        <v>1.4691492394968178E-2</v>
      </c>
      <c r="D35" s="83">
        <v>2.1201380752741548E-2</v>
      </c>
      <c r="E35" s="83">
        <v>1.4691492394968178E-2</v>
      </c>
      <c r="F35" s="83">
        <v>2.1201380752741548E-2</v>
      </c>
      <c r="G35" s="134"/>
      <c r="H35" s="134"/>
      <c r="I35" s="35">
        <f t="shared" si="2"/>
        <v>6.5098883577733701E-3</v>
      </c>
      <c r="J35" s="89">
        <v>44772</v>
      </c>
      <c r="K35" s="92">
        <v>0</v>
      </c>
      <c r="L35" s="94">
        <v>0</v>
      </c>
      <c r="M35" s="98">
        <v>171</v>
      </c>
      <c r="N35" s="37"/>
      <c r="O35" s="102">
        <v>178596</v>
      </c>
      <c r="P35" s="102">
        <v>178596</v>
      </c>
      <c r="Q35" s="103">
        <v>5</v>
      </c>
      <c r="R35" s="103">
        <v>3</v>
      </c>
      <c r="S35" s="39">
        <f t="shared" si="1"/>
        <v>2</v>
      </c>
      <c r="T35" s="105">
        <v>7.1769228027779186E-2</v>
      </c>
      <c r="U35" s="105">
        <v>0.24007997568083819</v>
      </c>
      <c r="V35" s="105">
        <v>0.10161142224493229</v>
      </c>
      <c r="W35" s="105">
        <v>0.10616694896554513</v>
      </c>
      <c r="X35" s="105">
        <v>5.6540368210710673E-3</v>
      </c>
      <c r="Y35" s="105">
        <v>8.8175252797078676E-3</v>
      </c>
      <c r="Z35" s="105">
        <v>0</v>
      </c>
      <c r="AA35" s="105">
        <v>0</v>
      </c>
      <c r="AB35" s="106"/>
      <c r="AC35" s="106"/>
      <c r="AD35" s="106"/>
      <c r="AE35" s="106" t="s">
        <v>80</v>
      </c>
      <c r="AF35" s="106"/>
      <c r="AG35" s="106"/>
      <c r="AH35" s="106"/>
      <c r="AI35" s="106" t="s">
        <v>80</v>
      </c>
      <c r="AJ35" s="106"/>
      <c r="AK35" s="106"/>
      <c r="AL35" s="106"/>
      <c r="AM35" s="106" t="s">
        <v>80</v>
      </c>
      <c r="AN35" s="43"/>
      <c r="AO35" s="43"/>
      <c r="AP35" s="43"/>
      <c r="AQ35" s="43"/>
      <c r="AR35" s="43"/>
      <c r="AS35" s="43"/>
      <c r="AT35" s="43"/>
      <c r="AU35" s="43"/>
      <c r="AV35" s="43"/>
      <c r="AW35" s="43"/>
      <c r="AX35" s="43"/>
      <c r="AY35" s="43"/>
      <c r="AZ35" s="43"/>
      <c r="BA35" s="43"/>
      <c r="BB35" s="43"/>
      <c r="BC35" s="43"/>
      <c r="BD35" s="113">
        <v>455402696</v>
      </c>
      <c r="BE35" s="119"/>
      <c r="BF35" s="126"/>
      <c r="BG35" s="126"/>
      <c r="BH35" s="126"/>
      <c r="BI35" s="44"/>
      <c r="BJ35" s="44"/>
      <c r="BK35" s="76"/>
      <c r="BL35" s="76"/>
      <c r="BM35" s="76"/>
    </row>
    <row r="36" spans="1:65" x14ac:dyDescent="0.25">
      <c r="A36" s="20" t="s">
        <v>176</v>
      </c>
      <c r="B36" s="33">
        <v>44155</v>
      </c>
      <c r="C36" s="83">
        <v>1.6920240349156714E-2</v>
      </c>
      <c r="D36" s="83">
        <v>2.3872870133952877E-2</v>
      </c>
      <c r="E36" s="83">
        <v>1.6920240349156714E-2</v>
      </c>
      <c r="F36" s="83">
        <v>2.3872870133952877E-2</v>
      </c>
      <c r="G36" s="134"/>
      <c r="H36" s="134"/>
      <c r="I36" s="35">
        <f t="shared" si="2"/>
        <v>6.9526297847961639E-3</v>
      </c>
      <c r="J36" s="90">
        <v>44775</v>
      </c>
      <c r="K36" s="92">
        <v>-3</v>
      </c>
      <c r="L36" s="94">
        <v>0</v>
      </c>
      <c r="M36" s="98">
        <v>169</v>
      </c>
      <c r="N36" s="37"/>
      <c r="O36" s="102">
        <v>197622</v>
      </c>
      <c r="P36" s="102">
        <v>197622</v>
      </c>
      <c r="Q36" s="103">
        <v>7</v>
      </c>
      <c r="R36" s="103">
        <v>4</v>
      </c>
      <c r="S36" s="39">
        <f t="shared" si="1"/>
        <v>3</v>
      </c>
      <c r="T36" s="105">
        <v>0.10266213231613731</v>
      </c>
      <c r="U36" s="105">
        <v>0.26105565140842241</v>
      </c>
      <c r="V36" s="105">
        <v>0.1209765793975548</v>
      </c>
      <c r="W36" s="105">
        <v>0.12959708581458709</v>
      </c>
      <c r="X36" s="105">
        <v>5.6540368210710673E-3</v>
      </c>
      <c r="Y36" s="105">
        <v>9.1786609987989515E-3</v>
      </c>
      <c r="Z36" s="105">
        <v>0</v>
      </c>
      <c r="AA36" s="105">
        <v>0</v>
      </c>
      <c r="AB36" s="106"/>
      <c r="AC36" s="106"/>
      <c r="AD36" s="106"/>
      <c r="AE36" s="106" t="s">
        <v>80</v>
      </c>
      <c r="AF36" s="106"/>
      <c r="AG36" s="106"/>
      <c r="AH36" s="106"/>
      <c r="AI36" s="106" t="s">
        <v>80</v>
      </c>
      <c r="AJ36" s="106"/>
      <c r="AK36" s="106"/>
      <c r="AL36" s="106"/>
      <c r="AM36" s="106" t="s">
        <v>80</v>
      </c>
      <c r="AN36" s="43"/>
      <c r="AO36" s="43"/>
      <c r="AP36" s="43"/>
      <c r="AQ36" s="43"/>
      <c r="AR36" s="43"/>
      <c r="AS36" s="43"/>
      <c r="AT36" s="43"/>
      <c r="AU36" s="43"/>
      <c r="AV36" s="43"/>
      <c r="AW36" s="43"/>
      <c r="AX36" s="43"/>
      <c r="AY36" s="43"/>
      <c r="AZ36" s="43"/>
      <c r="BA36" s="43"/>
      <c r="BB36" s="43"/>
      <c r="BC36" s="43"/>
      <c r="BD36" s="113">
        <v>455402696</v>
      </c>
      <c r="BE36" s="119"/>
      <c r="BF36" s="126"/>
      <c r="BG36" s="126"/>
      <c r="BH36" s="126"/>
      <c r="BI36" s="44"/>
      <c r="BJ36" s="44"/>
      <c r="BK36" s="76"/>
      <c r="BL36" s="76"/>
      <c r="BM36" s="76"/>
    </row>
    <row r="37" spans="1:65" x14ac:dyDescent="0.25">
      <c r="A37" s="20" t="s">
        <v>176</v>
      </c>
      <c r="B37" s="33">
        <v>44162</v>
      </c>
      <c r="C37" s="83">
        <v>1.8672519612695483E-2</v>
      </c>
      <c r="D37" s="83">
        <v>2.6092222509209798E-2</v>
      </c>
      <c r="E37" s="83">
        <v>1.8672519612695483E-2</v>
      </c>
      <c r="F37" s="83">
        <v>2.6092222509209798E-2</v>
      </c>
      <c r="G37" s="134"/>
      <c r="H37" s="134"/>
      <c r="I37" s="35">
        <f t="shared" si="2"/>
        <v>7.4197028965143144E-3</v>
      </c>
      <c r="J37" s="89">
        <v>44775</v>
      </c>
      <c r="K37" s="92">
        <v>-3</v>
      </c>
      <c r="L37" s="94">
        <v>0</v>
      </c>
      <c r="M37" s="98">
        <v>194</v>
      </c>
      <c r="N37" s="37"/>
      <c r="O37" s="102">
        <v>216936</v>
      </c>
      <c r="P37" s="102">
        <v>216936</v>
      </c>
      <c r="Q37" s="103">
        <v>7</v>
      </c>
      <c r="R37" s="103">
        <v>6</v>
      </c>
      <c r="S37" s="39">
        <f t="shared" si="1"/>
        <v>1</v>
      </c>
      <c r="T37" s="105">
        <v>0.13941485909037221</v>
      </c>
      <c r="U37" s="105">
        <v>0.28858149941493078</v>
      </c>
      <c r="V37" s="105">
        <v>0.13312899429235089</v>
      </c>
      <c r="W37" s="105">
        <v>0.14493698193989976</v>
      </c>
      <c r="X37" s="105">
        <v>5.6540368210710673E-3</v>
      </c>
      <c r="Y37" s="105">
        <v>9.6365441216578439E-3</v>
      </c>
      <c r="Z37" s="105">
        <v>0</v>
      </c>
      <c r="AA37" s="105">
        <v>0</v>
      </c>
      <c r="AB37" s="106"/>
      <c r="AC37" s="106"/>
      <c r="AD37" s="106"/>
      <c r="AE37" s="106" t="s">
        <v>80</v>
      </c>
      <c r="AF37" s="106"/>
      <c r="AG37" s="106"/>
      <c r="AH37" s="106"/>
      <c r="AI37" s="106" t="s">
        <v>80</v>
      </c>
      <c r="AJ37" s="106"/>
      <c r="AK37" s="106"/>
      <c r="AL37" s="106"/>
      <c r="AM37" s="106" t="s">
        <v>80</v>
      </c>
      <c r="AN37" s="43"/>
      <c r="AO37" s="43"/>
      <c r="AP37" s="43"/>
      <c r="AQ37" s="43"/>
      <c r="AR37" s="43"/>
      <c r="AS37" s="43"/>
      <c r="AT37" s="43"/>
      <c r="AU37" s="43"/>
      <c r="AV37" s="43"/>
      <c r="AW37" s="43"/>
      <c r="AX37" s="43"/>
      <c r="AY37" s="43"/>
      <c r="AZ37" s="43"/>
      <c r="BA37" s="43"/>
      <c r="BB37" s="43"/>
      <c r="BC37" s="43"/>
      <c r="BD37" s="113">
        <v>455402696</v>
      </c>
      <c r="BE37" s="119">
        <v>0</v>
      </c>
      <c r="BF37" s="126">
        <v>64408580.567615144</v>
      </c>
      <c r="BG37" s="126">
        <v>51499046.988023162</v>
      </c>
      <c r="BH37" s="126">
        <v>51499046.988023162</v>
      </c>
      <c r="BI37" s="50">
        <f>BF37-BG37</f>
        <v>12909533.579591982</v>
      </c>
      <c r="BJ37" s="50">
        <f>BD37+BE37</f>
        <v>455402696</v>
      </c>
      <c r="BK37" s="76"/>
      <c r="BL37" s="76"/>
      <c r="BM37" s="76"/>
    </row>
    <row r="38" spans="1:65" x14ac:dyDescent="0.25">
      <c r="A38" s="20" t="s">
        <v>176</v>
      </c>
      <c r="B38" s="33">
        <v>44169</v>
      </c>
      <c r="C38" s="83">
        <v>2.0624592793721346E-2</v>
      </c>
      <c r="D38" s="83">
        <v>2.7354689448082899E-2</v>
      </c>
      <c r="E38" s="83">
        <v>2.0624592793721346E-2</v>
      </c>
      <c r="F38" s="83">
        <v>2.7354689448082899E-2</v>
      </c>
      <c r="G38" s="134"/>
      <c r="H38" s="134"/>
      <c r="I38" s="35">
        <f t="shared" si="2"/>
        <v>6.7300966543615524E-3</v>
      </c>
      <c r="J38" s="89">
        <v>44778</v>
      </c>
      <c r="K38" s="92">
        <v>-6</v>
      </c>
      <c r="L38" s="94">
        <v>0</v>
      </c>
      <c r="M38" s="98">
        <v>212</v>
      </c>
      <c r="N38" s="37"/>
      <c r="O38" s="102">
        <v>237231</v>
      </c>
      <c r="P38" s="102">
        <v>237231</v>
      </c>
      <c r="Q38" s="103">
        <v>9</v>
      </c>
      <c r="R38" s="103">
        <v>6</v>
      </c>
      <c r="S38" s="39">
        <f t="shared" si="1"/>
        <v>3</v>
      </c>
      <c r="T38" s="105">
        <v>0.1821457476615331</v>
      </c>
      <c r="U38" s="105">
        <v>0.30535476056758837</v>
      </c>
      <c r="V38" s="105">
        <v>0.14622631515269419</v>
      </c>
      <c r="W38" s="105">
        <v>0.15139860114974271</v>
      </c>
      <c r="X38" s="105">
        <v>5.6540368210710673E-3</v>
      </c>
      <c r="Y38" s="105">
        <v>1.0089123158514587E-2</v>
      </c>
      <c r="Z38" s="105">
        <v>0</v>
      </c>
      <c r="AA38" s="105">
        <v>0</v>
      </c>
      <c r="AB38" s="106"/>
      <c r="AC38" s="106"/>
      <c r="AD38" s="106"/>
      <c r="AE38" s="106" t="s">
        <v>80</v>
      </c>
      <c r="AF38" s="106"/>
      <c r="AG38" s="106"/>
      <c r="AH38" s="106"/>
      <c r="AI38" s="106" t="s">
        <v>80</v>
      </c>
      <c r="AJ38" s="106"/>
      <c r="AK38" s="106"/>
      <c r="AL38" s="106"/>
      <c r="AM38" s="106" t="s">
        <v>80</v>
      </c>
      <c r="AN38" s="43"/>
      <c r="AO38" s="43"/>
      <c r="AP38" s="43"/>
      <c r="AQ38" s="43"/>
      <c r="AR38" s="43"/>
      <c r="AS38" s="43"/>
      <c r="AT38" s="43"/>
      <c r="AU38" s="43"/>
      <c r="AV38" s="43"/>
      <c r="AW38" s="43"/>
      <c r="AX38" s="43"/>
      <c r="AY38" s="43"/>
      <c r="AZ38" s="43"/>
      <c r="BA38" s="43"/>
      <c r="BB38" s="43"/>
      <c r="BC38" s="43"/>
      <c r="BD38" s="113">
        <v>455402696</v>
      </c>
      <c r="BE38" s="119">
        <v>0</v>
      </c>
      <c r="BF38" s="126">
        <v>64408580.567615144</v>
      </c>
      <c r="BG38" s="126">
        <v>51499046.988023162</v>
      </c>
      <c r="BH38" s="126">
        <v>53423052.216516033</v>
      </c>
      <c r="BI38" s="50">
        <f t="shared" ref="BI38:BI48" si="3">BF38-BG38</f>
        <v>12909533.579591982</v>
      </c>
      <c r="BJ38" s="50">
        <f t="shared" ref="BJ38:BJ49" si="4">BD38+BE38</f>
        <v>455402696</v>
      </c>
      <c r="BK38" s="76"/>
      <c r="BL38" s="76"/>
      <c r="BM38" s="76"/>
    </row>
    <row r="39" spans="1:65" x14ac:dyDescent="0.25">
      <c r="A39" s="20" t="s">
        <v>176</v>
      </c>
      <c r="B39" s="33">
        <v>44176</v>
      </c>
      <c r="C39" s="83">
        <v>2.2663997684116581E-2</v>
      </c>
      <c r="D39" s="86">
        <v>2.9603605821789693E-2</v>
      </c>
      <c r="E39" s="83">
        <v>2.2663997684116581E-2</v>
      </c>
      <c r="F39" s="86">
        <v>2.9603605821789693E-2</v>
      </c>
      <c r="G39" s="136"/>
      <c r="H39" s="136"/>
      <c r="I39" s="35">
        <f t="shared" si="2"/>
        <v>6.9396081376731124E-3</v>
      </c>
      <c r="J39" s="89">
        <v>44778</v>
      </c>
      <c r="K39" s="92">
        <v>-6</v>
      </c>
      <c r="L39" s="94">
        <v>0</v>
      </c>
      <c r="M39" s="98">
        <v>214</v>
      </c>
      <c r="N39" s="37"/>
      <c r="O39" s="102">
        <v>257877</v>
      </c>
      <c r="P39" s="102">
        <v>257877</v>
      </c>
      <c r="Q39" s="103">
        <v>16</v>
      </c>
      <c r="R39" s="103">
        <v>10</v>
      </c>
      <c r="S39" s="39">
        <f t="shared" si="1"/>
        <v>6</v>
      </c>
      <c r="T39" s="105">
        <v>0.2267856250601287</v>
      </c>
      <c r="U39" s="105">
        <v>0.34014492472804569</v>
      </c>
      <c r="V39" s="105">
        <v>0.15991024927889419</v>
      </c>
      <c r="W39" s="105">
        <v>0.16121306198557775</v>
      </c>
      <c r="X39" s="105">
        <v>5.6540368210710673E-3</v>
      </c>
      <c r="Y39" s="105">
        <v>1.0942204445189528E-2</v>
      </c>
      <c r="Z39" s="105">
        <v>0</v>
      </c>
      <c r="AA39" s="105">
        <v>0</v>
      </c>
      <c r="AB39" s="106"/>
      <c r="AC39" s="106"/>
      <c r="AD39" s="106"/>
      <c r="AE39" s="106" t="s">
        <v>80</v>
      </c>
      <c r="AF39" s="106"/>
      <c r="AG39" s="106"/>
      <c r="AH39" s="106"/>
      <c r="AI39" s="106" t="s">
        <v>80</v>
      </c>
      <c r="AJ39" s="106"/>
      <c r="AK39" s="106"/>
      <c r="AL39" s="106"/>
      <c r="AM39" s="106" t="s">
        <v>80</v>
      </c>
      <c r="AN39" s="43"/>
      <c r="AO39" s="43"/>
      <c r="AP39" s="43"/>
      <c r="AQ39" s="43"/>
      <c r="AR39" s="43"/>
      <c r="AS39" s="43"/>
      <c r="AT39" s="43"/>
      <c r="AU39" s="43"/>
      <c r="AV39" s="43"/>
      <c r="AW39" s="43"/>
      <c r="AX39" s="43"/>
      <c r="AY39" s="43"/>
      <c r="AZ39" s="43"/>
      <c r="BA39" s="43"/>
      <c r="BB39" s="43"/>
      <c r="BC39" s="43"/>
      <c r="BD39" s="113">
        <v>455402696</v>
      </c>
      <c r="BE39" s="119">
        <v>0</v>
      </c>
      <c r="BF39" s="126">
        <v>64408580.567615144</v>
      </c>
      <c r="BG39" s="126">
        <v>51499046.988023162</v>
      </c>
      <c r="BH39" s="126">
        <v>53423052.216516033</v>
      </c>
      <c r="BI39" s="50">
        <f t="shared" si="3"/>
        <v>12909533.579591982</v>
      </c>
      <c r="BJ39" s="50">
        <f t="shared" si="4"/>
        <v>455402696</v>
      </c>
      <c r="BK39" s="76"/>
      <c r="BL39" s="76"/>
      <c r="BM39" s="76"/>
    </row>
    <row r="40" spans="1:65" x14ac:dyDescent="0.25">
      <c r="A40" s="20" t="s">
        <v>176</v>
      </c>
      <c r="B40" s="33">
        <v>44183</v>
      </c>
      <c r="C40" s="83">
        <v>2.4921931875913166E-2</v>
      </c>
      <c r="D40" s="86">
        <v>3.2414244230804384E-2</v>
      </c>
      <c r="E40" s="83">
        <v>2.4921931875913166E-2</v>
      </c>
      <c r="F40" s="86">
        <v>3.2414244230804384E-2</v>
      </c>
      <c r="G40" s="136"/>
      <c r="H40" s="136"/>
      <c r="I40" s="35">
        <f t="shared" si="2"/>
        <v>7.4923123548912181E-3</v>
      </c>
      <c r="J40" s="89">
        <v>44783</v>
      </c>
      <c r="K40" s="92">
        <v>-11</v>
      </c>
      <c r="L40" s="94">
        <v>6</v>
      </c>
      <c r="M40" s="98">
        <v>259</v>
      </c>
      <c r="N40" s="37"/>
      <c r="O40" s="102">
        <v>276750</v>
      </c>
      <c r="P40" s="102">
        <v>276750</v>
      </c>
      <c r="Q40" s="103">
        <v>17</v>
      </c>
      <c r="R40" s="103">
        <v>10</v>
      </c>
      <c r="S40" s="39">
        <f t="shared" si="1"/>
        <v>7</v>
      </c>
      <c r="T40" s="105">
        <v>0.26497549493243305</v>
      </c>
      <c r="U40" s="105">
        <v>0.36903114444495699</v>
      </c>
      <c r="V40" s="105">
        <v>0.17782981451437205</v>
      </c>
      <c r="W40" s="105">
        <v>0.18017343938244734</v>
      </c>
      <c r="X40" s="105">
        <v>5.6540368210710673E-3</v>
      </c>
      <c r="Y40" s="105">
        <v>1.170931948271702E-2</v>
      </c>
      <c r="Z40" s="105">
        <v>0</v>
      </c>
      <c r="AA40" s="105">
        <v>0</v>
      </c>
      <c r="AB40" s="106"/>
      <c r="AC40" s="106"/>
      <c r="AD40" s="106"/>
      <c r="AE40" s="106" t="s">
        <v>80</v>
      </c>
      <c r="AF40" s="106"/>
      <c r="AG40" s="106"/>
      <c r="AH40" s="106"/>
      <c r="AI40" s="106" t="s">
        <v>80</v>
      </c>
      <c r="AJ40" s="106"/>
      <c r="AK40" s="106"/>
      <c r="AL40" s="106"/>
      <c r="AM40" s="106" t="s">
        <v>80</v>
      </c>
      <c r="AN40" s="43"/>
      <c r="AO40" s="43"/>
      <c r="AP40" s="43"/>
      <c r="AQ40" s="43"/>
      <c r="AR40" s="43"/>
      <c r="AS40" s="43"/>
      <c r="AT40" s="43"/>
      <c r="AU40" s="43"/>
      <c r="AV40" s="43"/>
      <c r="AW40" s="43"/>
      <c r="AX40" s="43"/>
      <c r="AY40" s="43"/>
      <c r="AZ40" s="43"/>
      <c r="BA40" s="43"/>
      <c r="BB40" s="43"/>
      <c r="BC40" s="43"/>
      <c r="BD40" s="113">
        <v>455402696</v>
      </c>
      <c r="BE40" s="119">
        <v>0</v>
      </c>
      <c r="BF40" s="126">
        <v>64408580.567615144</v>
      </c>
      <c r="BG40" s="126">
        <v>53423052.216516033</v>
      </c>
      <c r="BH40" s="126">
        <v>53423052.216516033</v>
      </c>
      <c r="BI40" s="50">
        <f t="shared" si="3"/>
        <v>10985528.351099111</v>
      </c>
      <c r="BJ40" s="50">
        <f t="shared" si="4"/>
        <v>455402696</v>
      </c>
      <c r="BK40" s="76"/>
      <c r="BL40" s="76"/>
      <c r="BM40" s="76"/>
    </row>
    <row r="41" spans="1:65" x14ac:dyDescent="0.25">
      <c r="A41" s="20" t="s">
        <v>176</v>
      </c>
      <c r="B41" s="33">
        <v>44190</v>
      </c>
      <c r="C41" s="83">
        <v>2.7273651684001605E-2</v>
      </c>
      <c r="D41" s="86">
        <v>3.58319528814358E-2</v>
      </c>
      <c r="E41" s="83">
        <v>2.7273651684001605E-2</v>
      </c>
      <c r="F41" s="86">
        <v>3.58319528814358E-2</v>
      </c>
      <c r="G41" s="136"/>
      <c r="H41" s="136"/>
      <c r="I41" s="35">
        <f t="shared" si="2"/>
        <v>8.5583011974341948E-3</v>
      </c>
      <c r="J41" s="89">
        <v>44783</v>
      </c>
      <c r="K41" s="92">
        <v>-11</v>
      </c>
      <c r="L41" s="94">
        <v>16</v>
      </c>
      <c r="M41" s="98">
        <v>263</v>
      </c>
      <c r="N41" s="37"/>
      <c r="O41" s="102">
        <v>302346</v>
      </c>
      <c r="P41" s="102">
        <v>302346</v>
      </c>
      <c r="Q41" s="103">
        <v>17</v>
      </c>
      <c r="R41" s="103">
        <v>10</v>
      </c>
      <c r="S41" s="39">
        <f t="shared" si="1"/>
        <v>7</v>
      </c>
      <c r="T41" s="105">
        <v>0.29513118210734124</v>
      </c>
      <c r="U41" s="105">
        <v>0.41401963440735295</v>
      </c>
      <c r="V41" s="105">
        <v>0.19858801904604845</v>
      </c>
      <c r="W41" s="105">
        <v>0.19885219013804131</v>
      </c>
      <c r="X41" s="105">
        <v>5.6808239597873761E-3</v>
      </c>
      <c r="Y41" s="105">
        <v>1.2829978534598363E-2</v>
      </c>
      <c r="Z41" s="105">
        <v>0</v>
      </c>
      <c r="AA41" s="105">
        <v>0</v>
      </c>
      <c r="AB41" s="106"/>
      <c r="AC41" s="106"/>
      <c r="AD41" s="106"/>
      <c r="AE41" s="106" t="s">
        <v>80</v>
      </c>
      <c r="AF41" s="106"/>
      <c r="AG41" s="106"/>
      <c r="AH41" s="106"/>
      <c r="AI41" s="106" t="s">
        <v>80</v>
      </c>
      <c r="AJ41" s="106"/>
      <c r="AK41" s="106"/>
      <c r="AL41" s="106"/>
      <c r="AM41" s="106" t="s">
        <v>80</v>
      </c>
      <c r="AN41" s="43"/>
      <c r="AO41" s="43"/>
      <c r="AP41" s="43"/>
      <c r="AQ41" s="43"/>
      <c r="AR41" s="43"/>
      <c r="AS41" s="43"/>
      <c r="AT41" s="43"/>
      <c r="AU41" s="43"/>
      <c r="AV41" s="43"/>
      <c r="AW41" s="43"/>
      <c r="AX41" s="43"/>
      <c r="AY41" s="43"/>
      <c r="AZ41" s="43"/>
      <c r="BA41" s="43"/>
      <c r="BB41" s="43"/>
      <c r="BC41" s="43"/>
      <c r="BD41" s="113">
        <v>455402696</v>
      </c>
      <c r="BE41" s="119">
        <v>0</v>
      </c>
      <c r="BF41" s="126">
        <v>64408580.567615144</v>
      </c>
      <c r="BG41" s="126">
        <v>53423052.216516033</v>
      </c>
      <c r="BH41" s="126">
        <v>53423052.216516033</v>
      </c>
      <c r="BI41" s="50">
        <f t="shared" si="3"/>
        <v>10985528.351099111</v>
      </c>
      <c r="BJ41" s="50">
        <f t="shared" si="4"/>
        <v>455402696</v>
      </c>
      <c r="BK41" s="76"/>
      <c r="BL41" s="76"/>
      <c r="BM41" s="76"/>
    </row>
    <row r="42" spans="1:65" x14ac:dyDescent="0.25">
      <c r="A42" s="20" t="s">
        <v>176</v>
      </c>
      <c r="B42" s="33">
        <v>44197</v>
      </c>
      <c r="C42" s="83">
        <v>3.0374769459111852E-2</v>
      </c>
      <c r="D42" s="86">
        <v>3.9630648279640072E-2</v>
      </c>
      <c r="E42" s="83">
        <v>3.0374769459111852E-2</v>
      </c>
      <c r="F42" s="86">
        <v>3.9630648279640072E-2</v>
      </c>
      <c r="G42" s="136"/>
      <c r="H42" s="136"/>
      <c r="I42" s="35">
        <f t="shared" si="2"/>
        <v>9.2558788205282204E-3</v>
      </c>
      <c r="J42" s="89">
        <v>44790</v>
      </c>
      <c r="K42" s="92">
        <v>-18</v>
      </c>
      <c r="L42" s="94">
        <v>24</v>
      </c>
      <c r="M42" s="98">
        <v>260</v>
      </c>
      <c r="N42" s="37"/>
      <c r="O42" s="102">
        <v>328626</v>
      </c>
      <c r="P42" s="102">
        <v>328626</v>
      </c>
      <c r="Q42" s="103">
        <v>18</v>
      </c>
      <c r="R42" s="103">
        <v>11</v>
      </c>
      <c r="S42" s="39">
        <f t="shared" si="1"/>
        <v>7</v>
      </c>
      <c r="T42" s="105">
        <v>0.31524702349229117</v>
      </c>
      <c r="U42" s="105">
        <v>0.42818715831167897</v>
      </c>
      <c r="V42" s="105">
        <v>0.23049286377853767</v>
      </c>
      <c r="W42" s="105">
        <v>0.23070273440616926</v>
      </c>
      <c r="X42" s="105">
        <v>5.7463036009198542E-3</v>
      </c>
      <c r="Y42" s="105">
        <v>1.3857808795185741E-2</v>
      </c>
      <c r="Z42" s="105">
        <v>0</v>
      </c>
      <c r="AA42" s="105">
        <v>0</v>
      </c>
      <c r="AB42" s="106"/>
      <c r="AC42" s="106"/>
      <c r="AD42" s="106"/>
      <c r="AE42" s="106" t="s">
        <v>80</v>
      </c>
      <c r="AF42" s="106"/>
      <c r="AG42" s="106"/>
      <c r="AH42" s="106"/>
      <c r="AI42" s="106" t="s">
        <v>80</v>
      </c>
      <c r="AJ42" s="106"/>
      <c r="AK42" s="106"/>
      <c r="AL42" s="106"/>
      <c r="AM42" s="106" t="s">
        <v>80</v>
      </c>
      <c r="AN42" s="43"/>
      <c r="AO42" s="43"/>
      <c r="AP42" s="43"/>
      <c r="AQ42" s="43"/>
      <c r="AR42" s="43"/>
      <c r="AS42" s="43"/>
      <c r="AT42" s="43"/>
      <c r="AU42" s="43"/>
      <c r="AV42" s="43"/>
      <c r="AW42" s="43"/>
      <c r="AX42" s="43"/>
      <c r="AY42" s="43"/>
      <c r="AZ42" s="43"/>
      <c r="BA42" s="43"/>
      <c r="BB42" s="43"/>
      <c r="BC42" s="43"/>
      <c r="BD42" s="113">
        <v>455402696</v>
      </c>
      <c r="BE42" s="119">
        <v>0</v>
      </c>
      <c r="BF42" s="126">
        <v>64408580.567615144</v>
      </c>
      <c r="BG42" s="126">
        <v>53423052.216516033</v>
      </c>
      <c r="BH42" s="126">
        <v>53423052.216516033</v>
      </c>
      <c r="BI42" s="50">
        <f t="shared" si="3"/>
        <v>10985528.351099111</v>
      </c>
      <c r="BJ42" s="50">
        <f t="shared" si="4"/>
        <v>455402696</v>
      </c>
      <c r="BK42" s="76"/>
      <c r="BL42" s="76"/>
      <c r="BM42" s="76"/>
    </row>
    <row r="43" spans="1:65" x14ac:dyDescent="0.25">
      <c r="A43" s="20" t="s">
        <v>176</v>
      </c>
      <c r="B43" s="33">
        <v>44204</v>
      </c>
      <c r="C43" s="83">
        <v>3.1733918913176187E-2</v>
      </c>
      <c r="D43" s="86">
        <v>4.2164209061882021E-2</v>
      </c>
      <c r="E43" s="83">
        <v>3.1733918913176187E-2</v>
      </c>
      <c r="F43" s="86">
        <v>4.2164209061882021E-2</v>
      </c>
      <c r="G43" s="136"/>
      <c r="H43" s="136"/>
      <c r="I43" s="35">
        <f t="shared" si="2"/>
        <v>1.0430290148705834E-2</v>
      </c>
      <c r="J43" s="89">
        <v>44790</v>
      </c>
      <c r="K43" s="92">
        <v>-18</v>
      </c>
      <c r="L43" s="94">
        <v>24</v>
      </c>
      <c r="M43" s="98">
        <v>254</v>
      </c>
      <c r="N43" s="37"/>
      <c r="O43" s="102">
        <v>355752</v>
      </c>
      <c r="P43" s="102">
        <v>355752</v>
      </c>
      <c r="Q43" s="103">
        <v>18</v>
      </c>
      <c r="R43" s="103">
        <v>11</v>
      </c>
      <c r="S43" s="39">
        <f t="shared" si="1"/>
        <v>7</v>
      </c>
      <c r="T43" s="105">
        <v>0.3304744378590298</v>
      </c>
      <c r="U43" s="105">
        <v>0.45916724025875122</v>
      </c>
      <c r="V43" s="105">
        <v>0.24226804405968497</v>
      </c>
      <c r="W43" s="105">
        <v>0.24246181723862537</v>
      </c>
      <c r="X43" s="105">
        <v>5.8355940257653503E-3</v>
      </c>
      <c r="Y43" s="105">
        <v>1.4946569892232017E-2</v>
      </c>
      <c r="Z43" s="105">
        <v>0</v>
      </c>
      <c r="AA43" s="105">
        <v>0</v>
      </c>
      <c r="AB43" s="106"/>
      <c r="AC43" s="106"/>
      <c r="AD43" s="106"/>
      <c r="AE43" s="106" t="s">
        <v>80</v>
      </c>
      <c r="AF43" s="106"/>
      <c r="AG43" s="106"/>
      <c r="AH43" s="106"/>
      <c r="AI43" s="106" t="s">
        <v>80</v>
      </c>
      <c r="AJ43" s="106"/>
      <c r="AK43" s="106"/>
      <c r="AL43" s="106"/>
      <c r="AM43" s="106" t="s">
        <v>80</v>
      </c>
      <c r="AN43" s="43"/>
      <c r="AO43" s="43"/>
      <c r="AP43" s="43"/>
      <c r="AQ43" s="43"/>
      <c r="AR43" s="43"/>
      <c r="AS43" s="43"/>
      <c r="AT43" s="43"/>
      <c r="AU43" s="43"/>
      <c r="AV43" s="43"/>
      <c r="AW43" s="43"/>
      <c r="AX43" s="43"/>
      <c r="AY43" s="43"/>
      <c r="AZ43" s="43"/>
      <c r="BA43" s="43"/>
      <c r="BB43" s="43"/>
      <c r="BC43" s="43"/>
      <c r="BD43" s="113">
        <v>455402696</v>
      </c>
      <c r="BE43" s="119">
        <v>0</v>
      </c>
      <c r="BF43" s="126">
        <v>64408580.567615144</v>
      </c>
      <c r="BG43" s="126">
        <v>53423052.216516033</v>
      </c>
      <c r="BH43" s="126">
        <v>53423052.216516033</v>
      </c>
      <c r="BI43" s="50">
        <f t="shared" si="3"/>
        <v>10985528.351099111</v>
      </c>
      <c r="BJ43" s="50">
        <f t="shared" si="4"/>
        <v>455402696</v>
      </c>
      <c r="BK43" s="76"/>
      <c r="BL43" s="76"/>
      <c r="BM43" s="76"/>
    </row>
    <row r="44" spans="1:65" x14ac:dyDescent="0.25">
      <c r="A44" s="20" t="s">
        <v>176</v>
      </c>
      <c r="B44" s="33">
        <v>44211</v>
      </c>
      <c r="C44" s="83">
        <v>3.2984758527994235E-2</v>
      </c>
      <c r="D44" s="86">
        <v>4.547909590108324E-2</v>
      </c>
      <c r="E44" s="83">
        <v>3.2984758527994235E-2</v>
      </c>
      <c r="F44" s="86">
        <v>4.547909590108324E-2</v>
      </c>
      <c r="G44" s="136"/>
      <c r="H44" s="136"/>
      <c r="I44" s="35">
        <f t="shared" si="2"/>
        <v>1.2494337373089005E-2</v>
      </c>
      <c r="J44" s="89">
        <v>44793</v>
      </c>
      <c r="K44" s="92">
        <v>-21</v>
      </c>
      <c r="L44" s="94">
        <v>36</v>
      </c>
      <c r="M44" s="94">
        <v>277</v>
      </c>
      <c r="N44" s="37"/>
      <c r="O44" s="102">
        <v>382374</v>
      </c>
      <c r="P44" s="102">
        <v>382374</v>
      </c>
      <c r="Q44" s="103">
        <v>18</v>
      </c>
      <c r="R44" s="103">
        <v>17</v>
      </c>
      <c r="S44" s="39">
        <f t="shared" si="1"/>
        <v>1</v>
      </c>
      <c r="T44" s="105">
        <v>0.33935117653410929</v>
      </c>
      <c r="U44" s="105">
        <v>0.48527223947448445</v>
      </c>
      <c r="V44" s="105">
        <v>0.25429765870473309</v>
      </c>
      <c r="W44" s="105">
        <v>0.25440482655421159</v>
      </c>
      <c r="X44" s="105">
        <v>5.9248844506108456E-3</v>
      </c>
      <c r="Y44" s="105">
        <v>1.7047031878372605E-2</v>
      </c>
      <c r="Z44" s="105">
        <v>0</v>
      </c>
      <c r="AA44" s="105">
        <v>0</v>
      </c>
      <c r="AB44" s="106"/>
      <c r="AC44" s="106"/>
      <c r="AD44" s="106"/>
      <c r="AE44" s="106" t="s">
        <v>80</v>
      </c>
      <c r="AF44" s="106"/>
      <c r="AG44" s="106"/>
      <c r="AH44" s="106"/>
      <c r="AI44" s="106" t="s">
        <v>80</v>
      </c>
      <c r="AJ44" s="106"/>
      <c r="AK44" s="106"/>
      <c r="AL44" s="106"/>
      <c r="AM44" s="106" t="s">
        <v>80</v>
      </c>
      <c r="AN44" s="43"/>
      <c r="AO44" s="43"/>
      <c r="AP44" s="43"/>
      <c r="AQ44" s="43"/>
      <c r="AR44" s="43"/>
      <c r="AS44" s="43"/>
      <c r="AT44" s="43"/>
      <c r="AU44" s="43"/>
      <c r="AV44" s="43"/>
      <c r="AW44" s="43"/>
      <c r="AX44" s="43"/>
      <c r="AY44" s="43"/>
      <c r="AZ44" s="43"/>
      <c r="BA44" s="43"/>
      <c r="BB44" s="43"/>
      <c r="BC44" s="43"/>
      <c r="BD44" s="113">
        <v>455402696</v>
      </c>
      <c r="BE44" s="119"/>
      <c r="BF44" s="126"/>
      <c r="BG44" s="126"/>
      <c r="BH44" s="126"/>
      <c r="BI44" s="50">
        <f t="shared" si="3"/>
        <v>0</v>
      </c>
      <c r="BJ44" s="50">
        <f t="shared" si="4"/>
        <v>455402696</v>
      </c>
      <c r="BK44" s="76"/>
      <c r="BL44" s="76"/>
      <c r="BM44" s="76"/>
    </row>
    <row r="45" spans="1:65" x14ac:dyDescent="0.25">
      <c r="A45" s="20" t="s">
        <v>176</v>
      </c>
      <c r="B45" s="33">
        <v>44218</v>
      </c>
      <c r="C45" s="83">
        <v>3.4364464836876878E-2</v>
      </c>
      <c r="D45" s="83">
        <v>4.8500000000000001E-2</v>
      </c>
      <c r="E45" s="83">
        <v>3.4364464836876878E-2</v>
      </c>
      <c r="F45" s="83">
        <v>4.8500000000000001E-2</v>
      </c>
      <c r="G45" s="134"/>
      <c r="H45" s="134"/>
      <c r="I45" s="35">
        <f t="shared" si="2"/>
        <v>1.4135535163123124E-2</v>
      </c>
      <c r="J45" s="89">
        <v>44797</v>
      </c>
      <c r="K45" s="92">
        <v>-25</v>
      </c>
      <c r="L45" s="94">
        <v>19</v>
      </c>
      <c r="M45" s="94">
        <v>279</v>
      </c>
      <c r="N45" s="37"/>
      <c r="O45" s="102">
        <v>409050</v>
      </c>
      <c r="P45" s="102">
        <v>409050</v>
      </c>
      <c r="Q45" s="103">
        <v>18</v>
      </c>
      <c r="R45" s="103">
        <v>17</v>
      </c>
      <c r="S45" s="39">
        <f t="shared" si="1"/>
        <v>1</v>
      </c>
      <c r="T45" s="105">
        <v>0.34617797348417656</v>
      </c>
      <c r="U45" s="105">
        <v>0.51739999999999997</v>
      </c>
      <c r="V45" s="105">
        <v>0.26802284493959067</v>
      </c>
      <c r="W45" s="105">
        <v>0.2681</v>
      </c>
      <c r="X45" s="105">
        <v>6.049891051025871E-3</v>
      </c>
      <c r="Y45" s="105">
        <v>1.84E-2</v>
      </c>
      <c r="Z45" s="105">
        <v>0</v>
      </c>
      <c r="AA45" s="105">
        <v>0</v>
      </c>
      <c r="AB45" s="106"/>
      <c r="AC45" s="106"/>
      <c r="AD45" s="106"/>
      <c r="AE45" s="106" t="s">
        <v>80</v>
      </c>
      <c r="AF45" s="106"/>
      <c r="AG45" s="106"/>
      <c r="AH45" s="106"/>
      <c r="AI45" s="106" t="s">
        <v>80</v>
      </c>
      <c r="AJ45" s="106"/>
      <c r="AK45" s="106"/>
      <c r="AL45" s="106"/>
      <c r="AM45" s="106" t="s">
        <v>80</v>
      </c>
      <c r="AN45" s="43"/>
      <c r="AO45" s="43"/>
      <c r="AP45" s="43"/>
      <c r="AQ45" s="43"/>
      <c r="AR45" s="43"/>
      <c r="AS45" s="43"/>
      <c r="AT45" s="43"/>
      <c r="AU45" s="43"/>
      <c r="AV45" s="43"/>
      <c r="AW45" s="43"/>
      <c r="AX45" s="43"/>
      <c r="AY45" s="43"/>
      <c r="AZ45" s="43"/>
      <c r="BA45" s="43"/>
      <c r="BB45" s="43"/>
      <c r="BC45" s="43"/>
      <c r="BD45" s="113">
        <f t="shared" ref="BD45:BD67" si="5">+BD44</f>
        <v>455402696</v>
      </c>
      <c r="BE45" s="119">
        <v>0</v>
      </c>
      <c r="BF45" s="126">
        <v>76118626.017341256</v>
      </c>
      <c r="BG45" s="126">
        <v>55432074.365929954</v>
      </c>
      <c r="BH45" s="126">
        <v>55432074.365929954</v>
      </c>
      <c r="BI45" s="50">
        <f t="shared" si="3"/>
        <v>20686551.651411302</v>
      </c>
      <c r="BJ45" s="50">
        <f t="shared" si="4"/>
        <v>455402696</v>
      </c>
      <c r="BK45" s="76"/>
      <c r="BL45" s="76"/>
      <c r="BM45" s="76"/>
    </row>
    <row r="46" spans="1:65" x14ac:dyDescent="0.25">
      <c r="A46" s="20" t="s">
        <v>176</v>
      </c>
      <c r="B46" s="33">
        <v>44225</v>
      </c>
      <c r="C46" s="83">
        <v>3.5903526631685487E-2</v>
      </c>
      <c r="D46" s="83">
        <v>5.16E-2</v>
      </c>
      <c r="E46" s="83">
        <v>3.5903526631685487E-2</v>
      </c>
      <c r="F46" s="83">
        <v>5.16E-2</v>
      </c>
      <c r="G46" s="134"/>
      <c r="H46" s="134"/>
      <c r="I46" s="35">
        <f t="shared" si="2"/>
        <v>1.5696473368314513E-2</v>
      </c>
      <c r="J46" s="89">
        <v>44800</v>
      </c>
      <c r="K46" s="92">
        <v>-28</v>
      </c>
      <c r="L46" s="94">
        <v>15</v>
      </c>
      <c r="M46" s="94">
        <v>280</v>
      </c>
      <c r="N46" s="37"/>
      <c r="O46" s="102">
        <v>436752</v>
      </c>
      <c r="P46" s="102">
        <v>436752</v>
      </c>
      <c r="Q46" s="103">
        <v>18</v>
      </c>
      <c r="R46" s="103">
        <v>17</v>
      </c>
      <c r="S46" s="39">
        <f t="shared" si="1"/>
        <v>1</v>
      </c>
      <c r="T46" s="105">
        <v>0.35343675853463397</v>
      </c>
      <c r="U46" s="105">
        <v>0.55920000000000003</v>
      </c>
      <c r="V46" s="105">
        <v>0.28259762517511949</v>
      </c>
      <c r="W46" s="105">
        <v>0.28270000000000001</v>
      </c>
      <c r="X46" s="105">
        <v>6.2688636006482251E-3</v>
      </c>
      <c r="Y46" s="105">
        <v>1.9699999999999999E-2</v>
      </c>
      <c r="Z46" s="105">
        <v>0</v>
      </c>
      <c r="AA46" s="105">
        <v>0</v>
      </c>
      <c r="AB46" s="106"/>
      <c r="AC46" s="106"/>
      <c r="AD46" s="106"/>
      <c r="AE46" s="106" t="s">
        <v>80</v>
      </c>
      <c r="AF46" s="106"/>
      <c r="AG46" s="106"/>
      <c r="AH46" s="106"/>
      <c r="AI46" s="106" t="s">
        <v>80</v>
      </c>
      <c r="AJ46" s="106"/>
      <c r="AK46" s="106"/>
      <c r="AL46" s="106"/>
      <c r="AM46" s="106" t="s">
        <v>80</v>
      </c>
      <c r="AN46" s="43"/>
      <c r="AO46" s="43"/>
      <c r="AP46" s="43"/>
      <c r="AQ46" s="43"/>
      <c r="AR46" s="43"/>
      <c r="AS46" s="43"/>
      <c r="AT46" s="43"/>
      <c r="AU46" s="43"/>
      <c r="AV46" s="43"/>
      <c r="AW46" s="43"/>
      <c r="AX46" s="43"/>
      <c r="AY46" s="43"/>
      <c r="AZ46" s="43"/>
      <c r="BA46" s="43"/>
      <c r="BB46" s="43"/>
      <c r="BC46" s="43"/>
      <c r="BD46" s="113">
        <f t="shared" si="5"/>
        <v>455402696</v>
      </c>
      <c r="BE46" s="119">
        <v>0</v>
      </c>
      <c r="BF46" s="126">
        <v>76118626.017341256</v>
      </c>
      <c r="BG46" s="126">
        <v>55432074.365929954</v>
      </c>
      <c r="BH46" s="126">
        <v>57537699.842288658</v>
      </c>
      <c r="BI46" s="50">
        <f t="shared" si="3"/>
        <v>20686551.651411302</v>
      </c>
      <c r="BJ46" s="50">
        <f t="shared" si="4"/>
        <v>455402696</v>
      </c>
      <c r="BK46" s="76"/>
      <c r="BL46" s="76"/>
      <c r="BM46" s="76"/>
    </row>
    <row r="47" spans="1:65" x14ac:dyDescent="0.25">
      <c r="A47" s="20" t="s">
        <v>176</v>
      </c>
      <c r="B47" s="33">
        <v>44232</v>
      </c>
      <c r="C47" s="83">
        <v>3.7387852390069358E-2</v>
      </c>
      <c r="D47" s="83">
        <v>5.4699999999999999E-2</v>
      </c>
      <c r="E47" s="83">
        <v>3.7387852390069358E-2</v>
      </c>
      <c r="F47" s="83">
        <v>5.4699999999999999E-2</v>
      </c>
      <c r="G47" s="134"/>
      <c r="H47" s="134"/>
      <c r="I47" s="35">
        <f t="shared" si="2"/>
        <v>1.7312147609930641E-2</v>
      </c>
      <c r="J47" s="89">
        <v>44807</v>
      </c>
      <c r="K47" s="92">
        <v>-35</v>
      </c>
      <c r="L47" s="94">
        <v>18</v>
      </c>
      <c r="M47" s="94">
        <v>289</v>
      </c>
      <c r="N47" s="37"/>
      <c r="O47" s="102">
        <v>464130</v>
      </c>
      <c r="P47" s="102">
        <v>464130</v>
      </c>
      <c r="Q47" s="103">
        <v>20</v>
      </c>
      <c r="R47" s="103">
        <v>17</v>
      </c>
      <c r="S47" s="39">
        <f t="shared" si="1"/>
        <v>3</v>
      </c>
      <c r="T47" s="105">
        <v>0.3602721325626041</v>
      </c>
      <c r="U47" s="105">
        <v>0.58250000000000002</v>
      </c>
      <c r="V47" s="105">
        <v>0.29641954363935175</v>
      </c>
      <c r="W47" s="105">
        <v>0.29530000000000001</v>
      </c>
      <c r="X47" s="105">
        <v>6.5066293344807156E-3</v>
      </c>
      <c r="Y47" s="105">
        <v>2.1499999999999998E-2</v>
      </c>
      <c r="Z47" s="105">
        <v>0</v>
      </c>
      <c r="AA47" s="105">
        <v>0</v>
      </c>
      <c r="AB47" s="106"/>
      <c r="AC47" s="106"/>
      <c r="AD47" s="106"/>
      <c r="AE47" s="106" t="s">
        <v>80</v>
      </c>
      <c r="AF47" s="106"/>
      <c r="AG47" s="106"/>
      <c r="AH47" s="106"/>
      <c r="AI47" s="106" t="s">
        <v>80</v>
      </c>
      <c r="AJ47" s="106"/>
      <c r="AK47" s="106"/>
      <c r="AL47" s="106"/>
      <c r="AM47" s="106" t="s">
        <v>80</v>
      </c>
      <c r="AN47" s="43"/>
      <c r="AO47" s="43"/>
      <c r="AP47" s="43"/>
      <c r="AQ47" s="43"/>
      <c r="AR47" s="43"/>
      <c r="AS47" s="43"/>
      <c r="AT47" s="43"/>
      <c r="AU47" s="43"/>
      <c r="AV47" s="43"/>
      <c r="AW47" s="43"/>
      <c r="AX47" s="43"/>
      <c r="AY47" s="43"/>
      <c r="AZ47" s="43"/>
      <c r="BA47" s="43"/>
      <c r="BB47" s="43"/>
      <c r="BC47" s="43"/>
      <c r="BD47" s="113">
        <f t="shared" si="5"/>
        <v>455402696</v>
      </c>
      <c r="BE47" s="119">
        <v>0</v>
      </c>
      <c r="BF47" s="126">
        <v>76118626.017341256</v>
      </c>
      <c r="BG47" s="126">
        <v>55432074.365929954</v>
      </c>
      <c r="BH47" s="126">
        <v>57537699.842288658</v>
      </c>
      <c r="BI47" s="50">
        <f t="shared" si="3"/>
        <v>20686551.651411302</v>
      </c>
      <c r="BJ47" s="50">
        <f t="shared" si="4"/>
        <v>455402696</v>
      </c>
      <c r="BK47" s="76"/>
      <c r="BL47" s="76"/>
      <c r="BM47" s="76"/>
    </row>
    <row r="48" spans="1:65" x14ac:dyDescent="0.25">
      <c r="A48" s="20" t="s">
        <v>176</v>
      </c>
      <c r="B48" s="33">
        <v>44239</v>
      </c>
      <c r="C48" s="83">
        <v>3.8815775316581903E-2</v>
      </c>
      <c r="D48" s="83">
        <v>5.7599999999999998E-2</v>
      </c>
      <c r="E48" s="83">
        <v>3.8815775316581903E-2</v>
      </c>
      <c r="F48" s="83">
        <v>5.7599999999999998E-2</v>
      </c>
      <c r="G48" s="134"/>
      <c r="H48" s="134"/>
      <c r="I48" s="35">
        <f t="shared" si="2"/>
        <v>1.8784224683418095E-2</v>
      </c>
      <c r="J48" s="89">
        <v>44812</v>
      </c>
      <c r="K48" s="92">
        <v>-40</v>
      </c>
      <c r="L48" s="94">
        <v>16</v>
      </c>
      <c r="M48" s="94">
        <v>304</v>
      </c>
      <c r="N48" s="37"/>
      <c r="O48" s="102">
        <v>487359</v>
      </c>
      <c r="P48" s="102">
        <v>487359</v>
      </c>
      <c r="Q48" s="103">
        <v>20</v>
      </c>
      <c r="R48" s="103">
        <v>17</v>
      </c>
      <c r="S48" s="39">
        <f t="shared" si="1"/>
        <v>3</v>
      </c>
      <c r="T48" s="105">
        <v>0.36801782408567207</v>
      </c>
      <c r="U48" s="105">
        <v>0.59540000000000004</v>
      </c>
      <c r="V48" s="105">
        <v>0.30790433683354174</v>
      </c>
      <c r="W48" s="105">
        <v>0.30380000000000001</v>
      </c>
      <c r="X48" s="105">
        <v>6.8824758994402236E-3</v>
      </c>
      <c r="Y48" s="105">
        <v>2.3800000000000002E-2</v>
      </c>
      <c r="Z48" s="105">
        <v>0</v>
      </c>
      <c r="AA48" s="105">
        <v>0</v>
      </c>
      <c r="AB48" s="106"/>
      <c r="AC48" s="106"/>
      <c r="AD48" s="106"/>
      <c r="AE48" s="106" t="s">
        <v>80</v>
      </c>
      <c r="AF48" s="106"/>
      <c r="AG48" s="106"/>
      <c r="AH48" s="106"/>
      <c r="AI48" s="106" t="s">
        <v>80</v>
      </c>
      <c r="AJ48" s="106"/>
      <c r="AK48" s="106"/>
      <c r="AL48" s="106"/>
      <c r="AM48" s="106" t="s">
        <v>80</v>
      </c>
      <c r="AN48" s="43"/>
      <c r="AO48" s="43"/>
      <c r="AP48" s="43"/>
      <c r="AQ48" s="43"/>
      <c r="AR48" s="43"/>
      <c r="AS48" s="43"/>
      <c r="AT48" s="43"/>
      <c r="AU48" s="43"/>
      <c r="AV48" s="43"/>
      <c r="AW48" s="43"/>
      <c r="AX48" s="43"/>
      <c r="AY48" s="43"/>
      <c r="AZ48" s="43"/>
      <c r="BA48" s="43"/>
      <c r="BB48" s="43"/>
      <c r="BC48" s="43"/>
      <c r="BD48" s="113">
        <f t="shared" si="5"/>
        <v>455402696</v>
      </c>
      <c r="BE48" s="119">
        <v>0</v>
      </c>
      <c r="BF48" s="126">
        <v>82663530.982732058</v>
      </c>
      <c r="BG48" s="126">
        <v>55432074.365929954</v>
      </c>
      <c r="BH48" s="126">
        <v>57537699.842288658</v>
      </c>
      <c r="BI48" s="50">
        <f t="shared" si="3"/>
        <v>27231456.616802104</v>
      </c>
      <c r="BJ48" s="50">
        <f t="shared" si="4"/>
        <v>455402696</v>
      </c>
      <c r="BK48" s="76"/>
      <c r="BL48" s="76"/>
      <c r="BM48" s="76"/>
    </row>
    <row r="49" spans="1:65" x14ac:dyDescent="0.25">
      <c r="A49" s="20" t="s">
        <v>176</v>
      </c>
      <c r="B49" s="33">
        <v>44246</v>
      </c>
      <c r="C49" s="83">
        <v>4.1058716610598962E-2</v>
      </c>
      <c r="D49" s="83">
        <v>6.0499999999999998E-2</v>
      </c>
      <c r="E49" s="83">
        <v>4.1058716610598962E-2</v>
      </c>
      <c r="F49" s="83">
        <v>6.0499999999999998E-2</v>
      </c>
      <c r="G49" s="134"/>
      <c r="H49" s="134"/>
      <c r="I49" s="35">
        <f t="shared" si="2"/>
        <v>1.9441283389401036E-2</v>
      </c>
      <c r="J49" s="89">
        <v>44818</v>
      </c>
      <c r="K49" s="92">
        <v>-46</v>
      </c>
      <c r="L49" s="94">
        <v>20</v>
      </c>
      <c r="M49" s="94">
        <v>325</v>
      </c>
      <c r="N49" s="37"/>
      <c r="O49" s="102">
        <v>516681</v>
      </c>
      <c r="P49" s="102">
        <v>516681</v>
      </c>
      <c r="Q49" s="103">
        <v>24</v>
      </c>
      <c r="R49" s="103">
        <v>17</v>
      </c>
      <c r="S49" s="39">
        <f t="shared" si="1"/>
        <v>7</v>
      </c>
      <c r="T49" s="105">
        <v>0.38089163126880476</v>
      </c>
      <c r="U49" s="105">
        <v>0.61380000000000001</v>
      </c>
      <c r="V49" s="105">
        <v>0.3270148479384149</v>
      </c>
      <c r="W49" s="105">
        <v>0.31130000000000002</v>
      </c>
      <c r="X49" s="105">
        <v>7.3526344306791124E-3</v>
      </c>
      <c r="Y49" s="105">
        <v>2.5899999999999999E-2</v>
      </c>
      <c r="Z49" s="105">
        <v>0</v>
      </c>
      <c r="AA49" s="105">
        <v>0</v>
      </c>
      <c r="AB49" s="106"/>
      <c r="AC49" s="106"/>
      <c r="AD49" s="106"/>
      <c r="AE49" s="106" t="s">
        <v>80</v>
      </c>
      <c r="AF49" s="106"/>
      <c r="AG49" s="106"/>
      <c r="AH49" s="106"/>
      <c r="AI49" s="106" t="s">
        <v>80</v>
      </c>
      <c r="AJ49" s="106"/>
      <c r="AK49" s="106"/>
      <c r="AL49" s="106"/>
      <c r="AM49" s="106" t="s">
        <v>80</v>
      </c>
      <c r="AN49" s="43"/>
      <c r="AO49" s="43"/>
      <c r="AP49" s="43"/>
      <c r="AQ49" s="43"/>
      <c r="AR49" s="43"/>
      <c r="AS49" s="43"/>
      <c r="AT49" s="43"/>
      <c r="AU49" s="43"/>
      <c r="AV49" s="43"/>
      <c r="AW49" s="43"/>
      <c r="AX49" s="43"/>
      <c r="AY49" s="43"/>
      <c r="AZ49" s="43"/>
      <c r="BA49" s="43"/>
      <c r="BB49" s="43"/>
      <c r="BC49" s="43"/>
      <c r="BD49" s="113">
        <f t="shared" si="5"/>
        <v>455402696</v>
      </c>
      <c r="BE49" s="119">
        <v>0</v>
      </c>
      <c r="BF49" s="126">
        <v>82663530.982732058</v>
      </c>
      <c r="BG49" s="126">
        <v>55432074.365929954</v>
      </c>
      <c r="BH49" s="126">
        <v>57537699.842288658</v>
      </c>
      <c r="BI49" s="50">
        <f>BF49-BG49</f>
        <v>27231456.616802104</v>
      </c>
      <c r="BJ49" s="50">
        <f t="shared" si="4"/>
        <v>455402696</v>
      </c>
      <c r="BK49" s="76"/>
      <c r="BL49" s="76"/>
      <c r="BM49" s="76"/>
    </row>
    <row r="50" spans="1:65" ht="165" x14ac:dyDescent="0.25">
      <c r="A50" s="20" t="s">
        <v>176</v>
      </c>
      <c r="B50" s="33">
        <v>44253</v>
      </c>
      <c r="C50" s="83">
        <v>4.2874033830331414E-2</v>
      </c>
      <c r="D50" s="83">
        <v>6.2799999999999995E-2</v>
      </c>
      <c r="E50" s="83">
        <v>4.2874033830331414E-2</v>
      </c>
      <c r="F50" s="83">
        <v>6.2799999999999995E-2</v>
      </c>
      <c r="G50" s="134"/>
      <c r="H50" s="134"/>
      <c r="I50" s="35">
        <f t="shared" si="2"/>
        <v>1.9925966169668581E-2</v>
      </c>
      <c r="J50" s="89">
        <v>44821</v>
      </c>
      <c r="K50" s="92">
        <v>-49</v>
      </c>
      <c r="L50" s="94">
        <v>26</v>
      </c>
      <c r="M50" s="94">
        <v>329</v>
      </c>
      <c r="N50" s="37"/>
      <c r="O50" s="102">
        <v>551628</v>
      </c>
      <c r="P50" s="102">
        <v>551628</v>
      </c>
      <c r="Q50" s="103">
        <v>26</v>
      </c>
      <c r="R50" s="103">
        <v>17</v>
      </c>
      <c r="S50" s="39">
        <f t="shared" si="1"/>
        <v>9</v>
      </c>
      <c r="T50" s="105">
        <v>0.39601427092825431</v>
      </c>
      <c r="U50" s="105">
        <v>0.63339999999999996</v>
      </c>
      <c r="V50" s="105">
        <v>0.3396483374133899</v>
      </c>
      <c r="W50" s="105">
        <v>0.32179999999999997</v>
      </c>
      <c r="X50" s="105">
        <v>7.894813618102502E-3</v>
      </c>
      <c r="Y50" s="105">
        <v>2.7300000000000001E-2</v>
      </c>
      <c r="Z50" s="105">
        <v>0</v>
      </c>
      <c r="AA50" s="105">
        <v>0</v>
      </c>
      <c r="AB50" s="106" t="s">
        <v>140</v>
      </c>
      <c r="AC50" s="106" t="s">
        <v>144</v>
      </c>
      <c r="AD50" s="106" t="s">
        <v>89</v>
      </c>
      <c r="AE50" s="106" t="s">
        <v>80</v>
      </c>
      <c r="AF50" s="106" t="s">
        <v>142</v>
      </c>
      <c r="AG50" s="106" t="s">
        <v>150</v>
      </c>
      <c r="AH50" s="106" t="s">
        <v>177</v>
      </c>
      <c r="AI50" s="106" t="s">
        <v>80</v>
      </c>
      <c r="AJ50" s="106" t="s">
        <v>178</v>
      </c>
      <c r="AK50" s="106" t="s">
        <v>179</v>
      </c>
      <c r="AL50" s="106" t="s">
        <v>89</v>
      </c>
      <c r="AM50" s="106" t="s">
        <v>80</v>
      </c>
      <c r="AN50" s="43"/>
      <c r="AO50" s="43"/>
      <c r="AP50" s="43"/>
      <c r="AQ50" s="43"/>
      <c r="AR50" s="43"/>
      <c r="AS50" s="43"/>
      <c r="AT50" s="43"/>
      <c r="AU50" s="43"/>
      <c r="AV50" s="43"/>
      <c r="AW50" s="43"/>
      <c r="AX50" s="43"/>
      <c r="AY50" s="43"/>
      <c r="AZ50" s="43"/>
      <c r="BA50" s="43"/>
      <c r="BB50" s="43"/>
      <c r="BC50" s="43"/>
      <c r="BD50" s="113">
        <f t="shared" si="5"/>
        <v>455402696</v>
      </c>
      <c r="BE50" s="119">
        <v>0</v>
      </c>
      <c r="BF50" s="126">
        <v>82663530.982732058</v>
      </c>
      <c r="BG50" s="126">
        <v>57537699.842288658</v>
      </c>
      <c r="BH50" s="126">
        <v>57537699.842288658</v>
      </c>
      <c r="BI50" s="50">
        <f>BF50-BG50</f>
        <v>25125831.1404434</v>
      </c>
      <c r="BJ50" s="50">
        <f>BD50+BE50</f>
        <v>455402696</v>
      </c>
      <c r="BK50" s="76"/>
      <c r="BL50" s="76"/>
      <c r="BM50" s="76"/>
    </row>
    <row r="51" spans="1:65" ht="165" x14ac:dyDescent="0.25">
      <c r="A51" s="20" t="s">
        <v>176</v>
      </c>
      <c r="B51" s="33">
        <v>44260</v>
      </c>
      <c r="C51" s="83">
        <v>4.4818383065265172E-2</v>
      </c>
      <c r="D51" s="83">
        <v>6.54E-2</v>
      </c>
      <c r="E51" s="83">
        <v>4.4818383065265172E-2</v>
      </c>
      <c r="F51" s="83">
        <v>6.54E-2</v>
      </c>
      <c r="G51" s="134"/>
      <c r="H51" s="134"/>
      <c r="I51" s="35">
        <f t="shared" si="2"/>
        <v>2.0581616934734828E-2</v>
      </c>
      <c r="J51" s="89">
        <v>44826</v>
      </c>
      <c r="K51" s="92">
        <v>-54</v>
      </c>
      <c r="L51" s="94">
        <v>24</v>
      </c>
      <c r="M51" s="94">
        <v>378</v>
      </c>
      <c r="N51" s="37"/>
      <c r="O51" s="102">
        <v>586646</v>
      </c>
      <c r="P51" s="102">
        <v>586646</v>
      </c>
      <c r="Q51" s="103">
        <v>29</v>
      </c>
      <c r="R51" s="103">
        <v>20</v>
      </c>
      <c r="S51" s="39">
        <f t="shared" si="1"/>
        <v>9</v>
      </c>
      <c r="T51" s="105">
        <v>0.4107887654344366</v>
      </c>
      <c r="U51" s="105">
        <v>0.64219999999999999</v>
      </c>
      <c r="V51" s="105">
        <v>0.35318055107744922</v>
      </c>
      <c r="W51" s="105">
        <v>0.33900000000000002</v>
      </c>
      <c r="X51" s="105">
        <v>8.5093374039688346E-3</v>
      </c>
      <c r="Y51" s="105">
        <v>2.8400000000000002E-2</v>
      </c>
      <c r="Z51" s="105">
        <v>0</v>
      </c>
      <c r="AA51" s="105">
        <v>0</v>
      </c>
      <c r="AB51" s="106" t="s">
        <v>140</v>
      </c>
      <c r="AC51" s="106" t="s">
        <v>144</v>
      </c>
      <c r="AD51" s="106" t="s">
        <v>89</v>
      </c>
      <c r="AE51" s="106" t="s">
        <v>80</v>
      </c>
      <c r="AF51" s="106" t="s">
        <v>142</v>
      </c>
      <c r="AG51" s="106" t="s">
        <v>150</v>
      </c>
      <c r="AH51" s="106" t="s">
        <v>177</v>
      </c>
      <c r="AI51" s="106" t="s">
        <v>80</v>
      </c>
      <c r="AJ51" s="106" t="s">
        <v>178</v>
      </c>
      <c r="AK51" s="106" t="s">
        <v>179</v>
      </c>
      <c r="AL51" s="106" t="s">
        <v>89</v>
      </c>
      <c r="AM51" s="106" t="s">
        <v>80</v>
      </c>
      <c r="AN51" s="107">
        <v>23</v>
      </c>
      <c r="AO51" s="107">
        <v>14</v>
      </c>
      <c r="AP51" s="107">
        <v>2</v>
      </c>
      <c r="AQ51" s="107">
        <v>2</v>
      </c>
      <c r="AR51" s="51"/>
      <c r="AS51" s="51">
        <v>0</v>
      </c>
      <c r="AT51" s="51">
        <v>0</v>
      </c>
      <c r="AU51" s="51">
        <v>0</v>
      </c>
      <c r="AV51" s="51">
        <v>0</v>
      </c>
      <c r="AW51" s="51"/>
      <c r="AX51" s="51"/>
      <c r="AY51" s="51">
        <v>8</v>
      </c>
      <c r="AZ51" s="51">
        <v>4</v>
      </c>
      <c r="BA51" s="51">
        <v>4</v>
      </c>
      <c r="BB51" s="51">
        <v>1</v>
      </c>
      <c r="BC51" s="51"/>
      <c r="BD51" s="113">
        <f t="shared" si="5"/>
        <v>455402696</v>
      </c>
      <c r="BE51" s="119">
        <v>0</v>
      </c>
      <c r="BF51" s="126">
        <v>82663530.982732058</v>
      </c>
      <c r="BG51" s="126">
        <v>57537699.842288658</v>
      </c>
      <c r="BH51" s="126">
        <v>59859836.380000003</v>
      </c>
      <c r="BI51" s="50">
        <f>BF51-BG51</f>
        <v>25125831.1404434</v>
      </c>
      <c r="BJ51" s="50">
        <f>BD51+BE51</f>
        <v>455402696</v>
      </c>
      <c r="BK51" s="76"/>
      <c r="BL51" s="76"/>
      <c r="BM51" s="76"/>
    </row>
    <row r="52" spans="1:65" ht="165" x14ac:dyDescent="0.25">
      <c r="A52" s="20" t="s">
        <v>176</v>
      </c>
      <c r="B52" s="33">
        <v>44267</v>
      </c>
      <c r="C52" s="83">
        <v>4.6840474323887826E-2</v>
      </c>
      <c r="D52" s="83">
        <v>6.8699999999999997E-2</v>
      </c>
      <c r="E52" s="83">
        <v>4.6840474323887826E-2</v>
      </c>
      <c r="F52" s="83">
        <v>6.8699999999999997E-2</v>
      </c>
      <c r="G52" s="134"/>
      <c r="H52" s="134"/>
      <c r="I52" s="35">
        <f t="shared" si="2"/>
        <v>2.1859525676112171E-2</v>
      </c>
      <c r="J52" s="89">
        <v>44819</v>
      </c>
      <c r="K52" s="92">
        <v>-47</v>
      </c>
      <c r="L52" s="94">
        <v>24</v>
      </c>
      <c r="M52" s="94">
        <v>466</v>
      </c>
      <c r="N52" s="37"/>
      <c r="O52" s="101">
        <v>624611</v>
      </c>
      <c r="P52" s="101">
        <v>624611</v>
      </c>
      <c r="Q52" s="103">
        <v>31</v>
      </c>
      <c r="R52" s="103">
        <v>22</v>
      </c>
      <c r="S52" s="39">
        <f t="shared" si="1"/>
        <v>9</v>
      </c>
      <c r="T52" s="105">
        <v>0.42685177311233707</v>
      </c>
      <c r="U52" s="105">
        <v>0.65049999999999997</v>
      </c>
      <c r="V52" s="105">
        <v>0.36709718785873985</v>
      </c>
      <c r="W52" s="105">
        <v>0.35909999999999997</v>
      </c>
      <c r="X52" s="105">
        <v>9.1469469398102587E-3</v>
      </c>
      <c r="Y52" s="105">
        <v>3.0200000000000001E-2</v>
      </c>
      <c r="Z52" s="105">
        <v>0</v>
      </c>
      <c r="AA52" s="105">
        <v>0</v>
      </c>
      <c r="AB52" s="106" t="s">
        <v>140</v>
      </c>
      <c r="AC52" s="106" t="s">
        <v>144</v>
      </c>
      <c r="AD52" s="106" t="s">
        <v>89</v>
      </c>
      <c r="AE52" s="106" t="s">
        <v>80</v>
      </c>
      <c r="AF52" s="106" t="s">
        <v>142</v>
      </c>
      <c r="AG52" s="106" t="s">
        <v>150</v>
      </c>
      <c r="AH52" s="106" t="s">
        <v>177</v>
      </c>
      <c r="AI52" s="106" t="s">
        <v>80</v>
      </c>
      <c r="AJ52" s="106" t="s">
        <v>178</v>
      </c>
      <c r="AK52" s="106" t="s">
        <v>179</v>
      </c>
      <c r="AL52" s="106" t="s">
        <v>89</v>
      </c>
      <c r="AM52" s="106" t="s">
        <v>80</v>
      </c>
      <c r="AN52" s="107">
        <v>24</v>
      </c>
      <c r="AO52" s="107">
        <v>14</v>
      </c>
      <c r="AP52" s="107">
        <v>2</v>
      </c>
      <c r="AQ52" s="107">
        <v>2</v>
      </c>
      <c r="AR52" s="51"/>
      <c r="AS52" s="51">
        <v>0</v>
      </c>
      <c r="AT52" s="51">
        <v>0</v>
      </c>
      <c r="AU52" s="51">
        <v>0</v>
      </c>
      <c r="AV52" s="51">
        <v>0</v>
      </c>
      <c r="AW52" s="51"/>
      <c r="AX52" s="51"/>
      <c r="AY52" s="51">
        <v>8</v>
      </c>
      <c r="AZ52" s="51">
        <v>4</v>
      </c>
      <c r="BA52" s="51">
        <v>4</v>
      </c>
      <c r="BB52" s="51">
        <v>1</v>
      </c>
      <c r="BC52" s="51"/>
      <c r="BD52" s="113">
        <f t="shared" si="5"/>
        <v>455402696</v>
      </c>
      <c r="BE52" s="119">
        <v>-5417615.2999999998</v>
      </c>
      <c r="BF52" s="126">
        <v>85230468.46909894</v>
      </c>
      <c r="BG52" s="126">
        <v>57537699.842288658</v>
      </c>
      <c r="BH52" s="126">
        <v>59859836.380000003</v>
      </c>
      <c r="BI52" s="50">
        <f t="shared" ref="BI52:BI115" si="6">BF52-BG52</f>
        <v>27692768.626810282</v>
      </c>
      <c r="BJ52" s="50">
        <f t="shared" ref="BJ52:BJ115" si="7">BD52+BE52</f>
        <v>449985080.69999999</v>
      </c>
      <c r="BK52" s="129" t="s">
        <v>198</v>
      </c>
      <c r="BL52" s="129" t="s">
        <v>199</v>
      </c>
      <c r="BM52" s="129" t="s">
        <v>200</v>
      </c>
    </row>
    <row r="53" spans="1:65" ht="165" x14ac:dyDescent="0.25">
      <c r="A53" s="20" t="s">
        <v>176</v>
      </c>
      <c r="B53" s="33">
        <v>44274</v>
      </c>
      <c r="C53" s="83">
        <v>4.8928786452290901E-2</v>
      </c>
      <c r="D53" s="83">
        <v>7.4099999999999999E-2</v>
      </c>
      <c r="E53" s="83">
        <v>4.8928786452290901E-2</v>
      </c>
      <c r="F53" s="83">
        <v>7.4099999999999999E-2</v>
      </c>
      <c r="G53" s="134"/>
      <c r="H53" s="134"/>
      <c r="I53" s="35">
        <f t="shared" si="2"/>
        <v>2.5171213547709098E-2</v>
      </c>
      <c r="J53" s="89">
        <v>44803</v>
      </c>
      <c r="K53" s="92">
        <v>-31</v>
      </c>
      <c r="L53" s="94">
        <v>24</v>
      </c>
      <c r="M53" s="94">
        <v>497</v>
      </c>
      <c r="N53" s="37"/>
      <c r="O53" s="101">
        <v>666189</v>
      </c>
      <c r="P53" s="101">
        <v>666189</v>
      </c>
      <c r="Q53" s="103">
        <v>32</v>
      </c>
      <c r="R53" s="103">
        <v>22</v>
      </c>
      <c r="S53" s="39">
        <f t="shared" si="1"/>
        <v>10</v>
      </c>
      <c r="T53" s="105">
        <v>0.44484451332552366</v>
      </c>
      <c r="U53" s="105">
        <v>0.66449999999999998</v>
      </c>
      <c r="V53" s="105">
        <v>0.38112113523031899</v>
      </c>
      <c r="W53" s="105">
        <v>0.39650000000000002</v>
      </c>
      <c r="X53" s="105">
        <v>9.8056681065808275E-3</v>
      </c>
      <c r="Y53" s="105">
        <v>3.2500000000000001E-2</v>
      </c>
      <c r="Z53" s="105">
        <v>0</v>
      </c>
      <c r="AA53" s="105">
        <v>0</v>
      </c>
      <c r="AB53" s="106" t="s">
        <v>140</v>
      </c>
      <c r="AC53" s="106" t="s">
        <v>144</v>
      </c>
      <c r="AD53" s="106" t="s">
        <v>89</v>
      </c>
      <c r="AE53" s="106" t="s">
        <v>80</v>
      </c>
      <c r="AF53" s="106" t="s">
        <v>142</v>
      </c>
      <c r="AG53" s="106" t="s">
        <v>150</v>
      </c>
      <c r="AH53" s="106" t="s">
        <v>177</v>
      </c>
      <c r="AI53" s="106" t="s">
        <v>80</v>
      </c>
      <c r="AJ53" s="106" t="s">
        <v>178</v>
      </c>
      <c r="AK53" s="106" t="s">
        <v>179</v>
      </c>
      <c r="AL53" s="106" t="s">
        <v>89</v>
      </c>
      <c r="AM53" s="106" t="s">
        <v>80</v>
      </c>
      <c r="AN53" s="107">
        <v>27</v>
      </c>
      <c r="AO53" s="107">
        <v>10</v>
      </c>
      <c r="AP53" s="107">
        <v>10</v>
      </c>
      <c r="AQ53" s="107">
        <v>1</v>
      </c>
      <c r="AR53" s="51"/>
      <c r="AS53" s="51">
        <v>0</v>
      </c>
      <c r="AT53" s="51">
        <v>0</v>
      </c>
      <c r="AU53" s="51">
        <v>0</v>
      </c>
      <c r="AV53" s="51">
        <v>0</v>
      </c>
      <c r="AW53" s="51"/>
      <c r="AX53" s="51"/>
      <c r="AY53" s="51">
        <v>8</v>
      </c>
      <c r="AZ53" s="51">
        <v>4</v>
      </c>
      <c r="BA53" s="51">
        <v>4</v>
      </c>
      <c r="BB53" s="51">
        <v>1</v>
      </c>
      <c r="BC53" s="51"/>
      <c r="BD53" s="113">
        <f t="shared" si="5"/>
        <v>455402696</v>
      </c>
      <c r="BE53" s="119">
        <v>-5417615.2999999998</v>
      </c>
      <c r="BF53" s="126">
        <v>85230468.46909894</v>
      </c>
      <c r="BG53" s="126">
        <v>57537699.842288658</v>
      </c>
      <c r="BH53" s="126">
        <v>59859836.380000003</v>
      </c>
      <c r="BI53" s="50">
        <f t="shared" si="6"/>
        <v>27692768.626810282</v>
      </c>
      <c r="BJ53" s="50">
        <f t="shared" si="7"/>
        <v>449985080.69999999</v>
      </c>
      <c r="BK53" s="129" t="s">
        <v>198</v>
      </c>
      <c r="BL53" s="129" t="s">
        <v>199</v>
      </c>
      <c r="BM53" s="129" t="s">
        <v>200</v>
      </c>
    </row>
    <row r="54" spans="1:65" ht="165" x14ac:dyDescent="0.25">
      <c r="A54" s="20" t="s">
        <v>176</v>
      </c>
      <c r="B54" s="33">
        <v>44281</v>
      </c>
      <c r="C54" s="83">
        <v>5.1475388304810098E-2</v>
      </c>
      <c r="D54" s="83">
        <v>8.1600000000000006E-2</v>
      </c>
      <c r="E54" s="83">
        <v>5.1475388304810098E-2</v>
      </c>
      <c r="F54" s="83">
        <v>8.1600000000000006E-2</v>
      </c>
      <c r="G54" s="134"/>
      <c r="H54" s="134"/>
      <c r="I54" s="35">
        <f t="shared" si="2"/>
        <v>3.0124611695189908E-2</v>
      </c>
      <c r="J54" s="89">
        <v>44807</v>
      </c>
      <c r="K54" s="92">
        <v>-35</v>
      </c>
      <c r="L54" s="94">
        <v>91</v>
      </c>
      <c r="M54" s="94">
        <v>508</v>
      </c>
      <c r="N54" s="37"/>
      <c r="O54" s="101">
        <v>711888</v>
      </c>
      <c r="P54" s="101">
        <v>711888</v>
      </c>
      <c r="Q54" s="103">
        <v>32</v>
      </c>
      <c r="R54" s="103">
        <v>24</v>
      </c>
      <c r="S54" s="39">
        <f t="shared" si="1"/>
        <v>8</v>
      </c>
      <c r="T54" s="105">
        <v>0.4673445481891218</v>
      </c>
      <c r="U54" s="105">
        <v>0.67630000000000001</v>
      </c>
      <c r="V54" s="105">
        <v>0.39879542769721782</v>
      </c>
      <c r="W54" s="105">
        <v>0.42730000000000001</v>
      </c>
      <c r="X54" s="105">
        <v>1.0540341245481144E-2</v>
      </c>
      <c r="Y54" s="105">
        <v>3.7999999999999999E-2</v>
      </c>
      <c r="Z54" s="105">
        <v>0</v>
      </c>
      <c r="AA54" s="105">
        <v>0</v>
      </c>
      <c r="AB54" s="106" t="s">
        <v>140</v>
      </c>
      <c r="AC54" s="106" t="s">
        <v>144</v>
      </c>
      <c r="AD54" s="106" t="s">
        <v>89</v>
      </c>
      <c r="AE54" s="106" t="s">
        <v>80</v>
      </c>
      <c r="AF54" s="106" t="s">
        <v>142</v>
      </c>
      <c r="AG54" s="106" t="s">
        <v>150</v>
      </c>
      <c r="AH54" s="106" t="s">
        <v>177</v>
      </c>
      <c r="AI54" s="106" t="s">
        <v>80</v>
      </c>
      <c r="AJ54" s="106" t="s">
        <v>178</v>
      </c>
      <c r="AK54" s="106" t="s">
        <v>179</v>
      </c>
      <c r="AL54" s="106" t="s">
        <v>89</v>
      </c>
      <c r="AM54" s="106" t="s">
        <v>80</v>
      </c>
      <c r="AN54" s="107">
        <v>22</v>
      </c>
      <c r="AO54" s="107">
        <v>10</v>
      </c>
      <c r="AP54" s="107">
        <v>11</v>
      </c>
      <c r="AQ54" s="107">
        <v>2</v>
      </c>
      <c r="AR54" s="51"/>
      <c r="AS54" s="51">
        <v>0</v>
      </c>
      <c r="AT54" s="51">
        <v>0</v>
      </c>
      <c r="AU54" s="51">
        <v>0</v>
      </c>
      <c r="AV54" s="51">
        <v>0</v>
      </c>
      <c r="AW54" s="51"/>
      <c r="AX54" s="51"/>
      <c r="AY54" s="51">
        <v>8</v>
      </c>
      <c r="AZ54" s="51">
        <v>5</v>
      </c>
      <c r="BA54" s="51">
        <v>5</v>
      </c>
      <c r="BB54" s="51">
        <v>0</v>
      </c>
      <c r="BC54" s="52"/>
      <c r="BD54" s="113">
        <f t="shared" si="5"/>
        <v>455402696</v>
      </c>
      <c r="BE54" s="119">
        <v>-5417615.2999999998</v>
      </c>
      <c r="BF54" s="126">
        <v>85230468.46909894</v>
      </c>
      <c r="BG54" s="126">
        <v>57537699.842288658</v>
      </c>
      <c r="BH54" s="126">
        <v>59859836.380000003</v>
      </c>
      <c r="BI54" s="50">
        <f t="shared" si="6"/>
        <v>27692768.626810282</v>
      </c>
      <c r="BJ54" s="50">
        <f t="shared" si="7"/>
        <v>449985080.69999999</v>
      </c>
      <c r="BK54" s="129" t="s">
        <v>198</v>
      </c>
      <c r="BL54" s="129" t="s">
        <v>199</v>
      </c>
      <c r="BM54" s="129" t="s">
        <v>200</v>
      </c>
    </row>
    <row r="55" spans="1:65" ht="165" x14ac:dyDescent="0.25">
      <c r="A55" s="20" t="s">
        <v>176</v>
      </c>
      <c r="B55" s="33">
        <v>44288</v>
      </c>
      <c r="C55" s="83">
        <v>5.5521446773788591E-2</v>
      </c>
      <c r="D55" s="83">
        <v>8.77E-2</v>
      </c>
      <c r="E55" s="83">
        <v>5.5521446773788591E-2</v>
      </c>
      <c r="F55" s="83">
        <v>8.77E-2</v>
      </c>
      <c r="G55" s="134"/>
      <c r="H55" s="134"/>
      <c r="I55" s="35">
        <f t="shared" si="2"/>
        <v>3.2178553226211409E-2</v>
      </c>
      <c r="J55" s="89">
        <v>44811</v>
      </c>
      <c r="K55" s="92">
        <v>-39</v>
      </c>
      <c r="L55" s="94">
        <v>104</v>
      </c>
      <c r="M55" s="94">
        <v>483</v>
      </c>
      <c r="N55" s="37"/>
      <c r="O55" s="101">
        <v>758271</v>
      </c>
      <c r="P55" s="101">
        <v>758271</v>
      </c>
      <c r="Q55" s="103">
        <v>34</v>
      </c>
      <c r="R55" s="103">
        <v>24</v>
      </c>
      <c r="S55" s="39">
        <f t="shared" si="1"/>
        <v>10</v>
      </c>
      <c r="T55" s="105">
        <v>0.49323089430675654</v>
      </c>
      <c r="U55" s="105">
        <v>0.68379999999999996</v>
      </c>
      <c r="V55" s="105">
        <v>0.4296003415763236</v>
      </c>
      <c r="W55" s="105">
        <v>0.45379999999999998</v>
      </c>
      <c r="X55" s="105">
        <v>1.1679336191852362E-2</v>
      </c>
      <c r="Y55" s="105">
        <v>4.2500000000000003E-2</v>
      </c>
      <c r="Z55" s="105">
        <v>0</v>
      </c>
      <c r="AA55" s="105">
        <v>0</v>
      </c>
      <c r="AB55" s="106" t="s">
        <v>140</v>
      </c>
      <c r="AC55" s="106" t="s">
        <v>144</v>
      </c>
      <c r="AD55" s="106" t="s">
        <v>89</v>
      </c>
      <c r="AE55" s="106" t="s">
        <v>80</v>
      </c>
      <c r="AF55" s="106" t="s">
        <v>142</v>
      </c>
      <c r="AG55" s="106" t="s">
        <v>150</v>
      </c>
      <c r="AH55" s="106" t="s">
        <v>177</v>
      </c>
      <c r="AI55" s="106" t="s">
        <v>80</v>
      </c>
      <c r="AJ55" s="106" t="s">
        <v>178</v>
      </c>
      <c r="AK55" s="106" t="s">
        <v>179</v>
      </c>
      <c r="AL55" s="106" t="s">
        <v>89</v>
      </c>
      <c r="AM55" s="106" t="s">
        <v>80</v>
      </c>
      <c r="AN55" s="107">
        <v>22</v>
      </c>
      <c r="AO55" s="107">
        <v>15</v>
      </c>
      <c r="AP55" s="107">
        <v>12</v>
      </c>
      <c r="AQ55" s="107">
        <v>2</v>
      </c>
      <c r="AR55" s="51"/>
      <c r="AS55" s="51">
        <v>0</v>
      </c>
      <c r="AT55" s="51">
        <v>0</v>
      </c>
      <c r="AU55" s="51">
        <v>0</v>
      </c>
      <c r="AV55" s="51">
        <v>0</v>
      </c>
      <c r="AW55" s="51"/>
      <c r="AX55" s="51"/>
      <c r="AY55" s="51">
        <v>8</v>
      </c>
      <c r="AZ55" s="51">
        <v>5</v>
      </c>
      <c r="BA55" s="51">
        <v>5</v>
      </c>
      <c r="BB55" s="51">
        <v>0</v>
      </c>
      <c r="BC55" s="52"/>
      <c r="BD55" s="113">
        <f t="shared" si="5"/>
        <v>455402696</v>
      </c>
      <c r="BE55" s="119">
        <v>-5417615.2999999998</v>
      </c>
      <c r="BF55" s="126">
        <v>85230468.46909894</v>
      </c>
      <c r="BG55" s="126">
        <v>57537699.842288658</v>
      </c>
      <c r="BH55" s="126">
        <v>59859836.380000003</v>
      </c>
      <c r="BI55" s="50">
        <f t="shared" si="6"/>
        <v>27692768.626810282</v>
      </c>
      <c r="BJ55" s="50">
        <f t="shared" si="7"/>
        <v>449985080.69999999</v>
      </c>
      <c r="BK55" s="129" t="s">
        <v>198</v>
      </c>
      <c r="BL55" s="129" t="s">
        <v>199</v>
      </c>
      <c r="BM55" s="129" t="s">
        <v>200</v>
      </c>
    </row>
    <row r="56" spans="1:65" ht="165" x14ac:dyDescent="0.25">
      <c r="A56" s="20" t="s">
        <v>176</v>
      </c>
      <c r="B56" s="33">
        <v>44295</v>
      </c>
      <c r="C56" s="83">
        <v>6.0235225295430322E-2</v>
      </c>
      <c r="D56" s="83">
        <v>9.4600000000000004E-2</v>
      </c>
      <c r="E56" s="83">
        <v>6.0235225295430322E-2</v>
      </c>
      <c r="F56" s="83">
        <v>9.4600000000000004E-2</v>
      </c>
      <c r="G56" s="134"/>
      <c r="H56" s="134"/>
      <c r="I56" s="35">
        <f t="shared" si="2"/>
        <v>3.4364774704569681E-2</v>
      </c>
      <c r="J56" s="89">
        <v>44817</v>
      </c>
      <c r="K56" s="92">
        <v>-45</v>
      </c>
      <c r="L56" s="94">
        <v>111</v>
      </c>
      <c r="M56" s="94">
        <v>471</v>
      </c>
      <c r="N56" s="37"/>
      <c r="O56" s="101">
        <v>803440</v>
      </c>
      <c r="P56" s="101">
        <v>803440</v>
      </c>
      <c r="Q56" s="103">
        <v>35</v>
      </c>
      <c r="R56" s="103">
        <v>25</v>
      </c>
      <c r="S56" s="39">
        <f t="shared" si="1"/>
        <v>10</v>
      </c>
      <c r="T56" s="105">
        <v>0.526848920275932</v>
      </c>
      <c r="U56" s="105">
        <v>0.68930000000000002</v>
      </c>
      <c r="V56" s="105">
        <v>0.46074053788752778</v>
      </c>
      <c r="W56" s="105">
        <v>0.4839</v>
      </c>
      <c r="X56" s="105">
        <v>1.3382480312051866E-2</v>
      </c>
      <c r="Y56" s="105">
        <v>4.7500000000000001E-2</v>
      </c>
      <c r="Z56" s="105">
        <v>0</v>
      </c>
      <c r="AA56" s="105">
        <v>0</v>
      </c>
      <c r="AB56" s="106" t="s">
        <v>140</v>
      </c>
      <c r="AC56" s="106" t="s">
        <v>144</v>
      </c>
      <c r="AD56" s="106" t="s">
        <v>89</v>
      </c>
      <c r="AE56" s="106" t="s">
        <v>80</v>
      </c>
      <c r="AF56" s="106" t="s">
        <v>142</v>
      </c>
      <c r="AG56" s="106" t="s">
        <v>150</v>
      </c>
      <c r="AH56" s="106" t="s">
        <v>177</v>
      </c>
      <c r="AI56" s="106" t="s">
        <v>80</v>
      </c>
      <c r="AJ56" s="106" t="s">
        <v>178</v>
      </c>
      <c r="AK56" s="106" t="s">
        <v>179</v>
      </c>
      <c r="AL56" s="106" t="s">
        <v>89</v>
      </c>
      <c r="AM56" s="106" t="s">
        <v>80</v>
      </c>
      <c r="AN56" s="107">
        <v>22</v>
      </c>
      <c r="AO56" s="107">
        <v>15</v>
      </c>
      <c r="AP56" s="107">
        <v>12</v>
      </c>
      <c r="AQ56" s="107">
        <v>2</v>
      </c>
      <c r="AR56" s="51"/>
      <c r="AS56" s="51">
        <v>0</v>
      </c>
      <c r="AT56" s="51">
        <v>0</v>
      </c>
      <c r="AU56" s="51">
        <v>0</v>
      </c>
      <c r="AV56" s="51">
        <v>0</v>
      </c>
      <c r="AW56" s="51"/>
      <c r="AX56" s="51"/>
      <c r="AY56" s="51">
        <v>8</v>
      </c>
      <c r="AZ56" s="51">
        <v>6</v>
      </c>
      <c r="BA56" s="51">
        <v>5</v>
      </c>
      <c r="BB56" s="51">
        <v>0</v>
      </c>
      <c r="BC56" s="52"/>
      <c r="BD56" s="113">
        <f t="shared" si="5"/>
        <v>455402696</v>
      </c>
      <c r="BE56" s="119">
        <v>-5417615.2999999998</v>
      </c>
      <c r="BF56" s="126">
        <v>85230468.46909894</v>
      </c>
      <c r="BG56" s="126">
        <v>59859836.377185836</v>
      </c>
      <c r="BH56" s="126">
        <v>62209627.251700044</v>
      </c>
      <c r="BI56" s="50">
        <f t="shared" si="6"/>
        <v>25370632.091913104</v>
      </c>
      <c r="BJ56" s="50">
        <f t="shared" si="7"/>
        <v>449985080.69999999</v>
      </c>
      <c r="BK56" s="129" t="s">
        <v>198</v>
      </c>
      <c r="BL56" s="129" t="s">
        <v>199</v>
      </c>
      <c r="BM56" s="129" t="s">
        <v>200</v>
      </c>
    </row>
    <row r="57" spans="1:65" ht="165" x14ac:dyDescent="0.25">
      <c r="A57" s="20" t="s">
        <v>176</v>
      </c>
      <c r="B57" s="33">
        <v>44302</v>
      </c>
      <c r="C57" s="83">
        <v>6.4081364748147809E-2</v>
      </c>
      <c r="D57" s="83">
        <v>0.1008</v>
      </c>
      <c r="E57" s="83">
        <v>6.4081364748147809E-2</v>
      </c>
      <c r="F57" s="83">
        <v>0.1008</v>
      </c>
      <c r="G57" s="134"/>
      <c r="H57" s="134"/>
      <c r="I57" s="35">
        <f t="shared" si="2"/>
        <v>3.6718635251852191E-2</v>
      </c>
      <c r="J57" s="89">
        <v>44820</v>
      </c>
      <c r="K57" s="92">
        <v>-48</v>
      </c>
      <c r="L57" s="94">
        <v>138</v>
      </c>
      <c r="M57" s="94">
        <v>478</v>
      </c>
      <c r="N57" s="37"/>
      <c r="O57" s="101">
        <v>831847</v>
      </c>
      <c r="P57" s="101">
        <v>831847</v>
      </c>
      <c r="Q57" s="103">
        <v>35</v>
      </c>
      <c r="R57" s="103">
        <v>27</v>
      </c>
      <c r="S57" s="39">
        <f t="shared" si="1"/>
        <v>8</v>
      </c>
      <c r="T57" s="105">
        <v>0.56396048871371451</v>
      </c>
      <c r="U57" s="105">
        <v>0.69420000000000004</v>
      </c>
      <c r="V57" s="105">
        <v>0.47968723368491661</v>
      </c>
      <c r="W57" s="105">
        <v>0.5161</v>
      </c>
      <c r="X57" s="105">
        <v>1.5165641577040544E-2</v>
      </c>
      <c r="Y57" s="105">
        <v>5.1400000000000001E-2</v>
      </c>
      <c r="Z57" s="105">
        <v>0</v>
      </c>
      <c r="AA57" s="105">
        <v>0</v>
      </c>
      <c r="AB57" s="106" t="s">
        <v>140</v>
      </c>
      <c r="AC57" s="106" t="s">
        <v>144</v>
      </c>
      <c r="AD57" s="106" t="s">
        <v>89</v>
      </c>
      <c r="AE57" s="106" t="s">
        <v>80</v>
      </c>
      <c r="AF57" s="106" t="s">
        <v>142</v>
      </c>
      <c r="AG57" s="106" t="s">
        <v>150</v>
      </c>
      <c r="AH57" s="106" t="s">
        <v>177</v>
      </c>
      <c r="AI57" s="106" t="s">
        <v>80</v>
      </c>
      <c r="AJ57" s="106" t="s">
        <v>178</v>
      </c>
      <c r="AK57" s="106" t="s">
        <v>179</v>
      </c>
      <c r="AL57" s="106" t="s">
        <v>89</v>
      </c>
      <c r="AM57" s="106" t="s">
        <v>80</v>
      </c>
      <c r="AN57" s="107">
        <v>22</v>
      </c>
      <c r="AO57" s="107">
        <v>15</v>
      </c>
      <c r="AP57" s="107">
        <v>13</v>
      </c>
      <c r="AQ57" s="107">
        <v>1</v>
      </c>
      <c r="AR57" s="51"/>
      <c r="AS57" s="51">
        <v>0</v>
      </c>
      <c r="AT57" s="51">
        <v>0</v>
      </c>
      <c r="AU57" s="51">
        <v>0</v>
      </c>
      <c r="AV57" s="51">
        <v>0</v>
      </c>
      <c r="AW57" s="51"/>
      <c r="AX57" s="51"/>
      <c r="AY57" s="51">
        <v>8</v>
      </c>
      <c r="AZ57" s="51">
        <v>7</v>
      </c>
      <c r="BA57" s="51">
        <v>5</v>
      </c>
      <c r="BB57" s="51">
        <v>0</v>
      </c>
      <c r="BC57" s="52"/>
      <c r="BD57" s="113">
        <f t="shared" si="5"/>
        <v>455402696</v>
      </c>
      <c r="BE57" s="119">
        <v>-5417615.2999999998</v>
      </c>
      <c r="BF57" s="126">
        <v>85230468.46909894</v>
      </c>
      <c r="BG57" s="126">
        <v>59859836.377185836</v>
      </c>
      <c r="BH57" s="126">
        <v>62209627.251700044</v>
      </c>
      <c r="BI57" s="50">
        <f t="shared" si="6"/>
        <v>25370632.091913104</v>
      </c>
      <c r="BJ57" s="50">
        <f t="shared" si="7"/>
        <v>449985080.69999999</v>
      </c>
      <c r="BK57" s="129" t="s">
        <v>198</v>
      </c>
      <c r="BL57" s="129" t="s">
        <v>199</v>
      </c>
      <c r="BM57" s="129" t="s">
        <v>200</v>
      </c>
    </row>
    <row r="58" spans="1:65" ht="165" x14ac:dyDescent="0.25">
      <c r="A58" s="20" t="s">
        <v>176</v>
      </c>
      <c r="B58" s="33">
        <v>44309</v>
      </c>
      <c r="C58" s="83">
        <v>6.8305724013981037E-2</v>
      </c>
      <c r="D58" s="83">
        <v>0.1077</v>
      </c>
      <c r="E58" s="83">
        <v>6.8305724013981037E-2</v>
      </c>
      <c r="F58" s="83">
        <v>0.1077</v>
      </c>
      <c r="G58" s="134"/>
      <c r="H58" s="134"/>
      <c r="I58" s="35">
        <f t="shared" si="2"/>
        <v>3.9394275986018967E-2</v>
      </c>
      <c r="J58" s="89">
        <v>44821</v>
      </c>
      <c r="K58" s="92">
        <v>-49</v>
      </c>
      <c r="L58" s="94">
        <v>155</v>
      </c>
      <c r="M58" s="94">
        <v>504</v>
      </c>
      <c r="N58" s="37"/>
      <c r="O58" s="101">
        <v>859561</v>
      </c>
      <c r="P58" s="101">
        <v>859561</v>
      </c>
      <c r="Q58" s="103">
        <v>35</v>
      </c>
      <c r="R58" s="103">
        <v>29</v>
      </c>
      <c r="S58" s="39">
        <f t="shared" si="1"/>
        <v>6</v>
      </c>
      <c r="T58" s="105">
        <v>0.60569866449066256</v>
      </c>
      <c r="U58" s="105">
        <v>0.70569999999999999</v>
      </c>
      <c r="V58" s="105">
        <v>0.49558199479955073</v>
      </c>
      <c r="W58" s="105">
        <v>0.5464</v>
      </c>
      <c r="X58" s="105">
        <v>1.7575530086049135E-2</v>
      </c>
      <c r="Y58" s="105">
        <v>5.6300000000000003E-2</v>
      </c>
      <c r="Z58" s="105">
        <v>0</v>
      </c>
      <c r="AA58" s="105">
        <v>0</v>
      </c>
      <c r="AB58" s="106" t="s">
        <v>140</v>
      </c>
      <c r="AC58" s="106" t="s">
        <v>144</v>
      </c>
      <c r="AD58" s="106" t="s">
        <v>89</v>
      </c>
      <c r="AE58" s="106" t="s">
        <v>80</v>
      </c>
      <c r="AF58" s="106" t="s">
        <v>142</v>
      </c>
      <c r="AG58" s="106" t="s">
        <v>150</v>
      </c>
      <c r="AH58" s="106" t="s">
        <v>177</v>
      </c>
      <c r="AI58" s="106" t="s">
        <v>80</v>
      </c>
      <c r="AJ58" s="106" t="s">
        <v>178</v>
      </c>
      <c r="AK58" s="106" t="s">
        <v>179</v>
      </c>
      <c r="AL58" s="106" t="s">
        <v>89</v>
      </c>
      <c r="AM58" s="106" t="s">
        <v>80</v>
      </c>
      <c r="AN58" s="107">
        <v>26</v>
      </c>
      <c r="AO58" s="107">
        <v>15</v>
      </c>
      <c r="AP58" s="107">
        <v>13</v>
      </c>
      <c r="AQ58" s="107">
        <v>1</v>
      </c>
      <c r="AR58" s="51"/>
      <c r="AS58" s="51">
        <v>0</v>
      </c>
      <c r="AT58" s="51">
        <v>0</v>
      </c>
      <c r="AU58" s="51">
        <v>0</v>
      </c>
      <c r="AV58" s="51">
        <v>0</v>
      </c>
      <c r="AW58" s="51"/>
      <c r="AX58" s="51"/>
      <c r="AY58" s="51">
        <v>8</v>
      </c>
      <c r="AZ58" s="51">
        <v>7</v>
      </c>
      <c r="BA58" s="51">
        <v>5</v>
      </c>
      <c r="BB58" s="51">
        <v>0</v>
      </c>
      <c r="BC58" s="52"/>
      <c r="BD58" s="113">
        <f t="shared" si="5"/>
        <v>455402696</v>
      </c>
      <c r="BE58" s="119">
        <v>-5417615.2999999998</v>
      </c>
      <c r="BF58" s="126">
        <v>88767253.38276048</v>
      </c>
      <c r="BG58" s="126">
        <v>62209627.251700044</v>
      </c>
      <c r="BH58" s="126">
        <v>62209627.251700044</v>
      </c>
      <c r="BI58" s="50">
        <f t="shared" si="6"/>
        <v>26557626.131060436</v>
      </c>
      <c r="BJ58" s="50">
        <f t="shared" si="7"/>
        <v>449985080.69999999</v>
      </c>
      <c r="BK58" s="129" t="s">
        <v>198</v>
      </c>
      <c r="BL58" s="129" t="s">
        <v>199</v>
      </c>
      <c r="BM58" s="129" t="s">
        <v>200</v>
      </c>
    </row>
    <row r="59" spans="1:65" ht="165" x14ac:dyDescent="0.25">
      <c r="A59" s="20" t="s">
        <v>176</v>
      </c>
      <c r="B59" s="33">
        <v>44316</v>
      </c>
      <c r="C59" s="83">
        <v>7.3203401129288595E-2</v>
      </c>
      <c r="D59" s="83">
        <v>0.1144</v>
      </c>
      <c r="E59" s="83">
        <v>7.3203401129288595E-2</v>
      </c>
      <c r="F59" s="83">
        <v>0.1144</v>
      </c>
      <c r="G59" s="134"/>
      <c r="H59" s="134"/>
      <c r="I59" s="35">
        <f t="shared" si="2"/>
        <v>4.1196598870711407E-2</v>
      </c>
      <c r="J59" s="89">
        <v>44824</v>
      </c>
      <c r="K59" s="92">
        <v>-52</v>
      </c>
      <c r="L59" s="94">
        <v>163</v>
      </c>
      <c r="M59" s="94">
        <v>531</v>
      </c>
      <c r="N59" s="37"/>
      <c r="O59" s="101">
        <v>888265</v>
      </c>
      <c r="P59" s="101">
        <v>888265</v>
      </c>
      <c r="Q59" s="103">
        <v>35</v>
      </c>
      <c r="R59" s="103">
        <v>30</v>
      </c>
      <c r="S59" s="39">
        <f t="shared" si="1"/>
        <v>5</v>
      </c>
      <c r="T59" s="105">
        <v>0.65180790225181662</v>
      </c>
      <c r="U59" s="105">
        <v>0.71630000000000005</v>
      </c>
      <c r="V59" s="105">
        <v>0.51264404800875152</v>
      </c>
      <c r="W59" s="105">
        <v>0.57679999999999998</v>
      </c>
      <c r="X59" s="105">
        <v>2.0555772199343739E-2</v>
      </c>
      <c r="Y59" s="105">
        <v>6.0999999999999999E-2</v>
      </c>
      <c r="Z59" s="105">
        <v>0</v>
      </c>
      <c r="AA59" s="105">
        <v>0</v>
      </c>
      <c r="AB59" s="106" t="s">
        <v>140</v>
      </c>
      <c r="AC59" s="106" t="s">
        <v>144</v>
      </c>
      <c r="AD59" s="106" t="s">
        <v>89</v>
      </c>
      <c r="AE59" s="106" t="s">
        <v>80</v>
      </c>
      <c r="AF59" s="106" t="s">
        <v>142</v>
      </c>
      <c r="AG59" s="106" t="s">
        <v>150</v>
      </c>
      <c r="AH59" s="106" t="s">
        <v>177</v>
      </c>
      <c r="AI59" s="106" t="s">
        <v>80</v>
      </c>
      <c r="AJ59" s="106" t="s">
        <v>178</v>
      </c>
      <c r="AK59" s="106" t="s">
        <v>179</v>
      </c>
      <c r="AL59" s="106" t="s">
        <v>89</v>
      </c>
      <c r="AM59" s="106" t="s">
        <v>80</v>
      </c>
      <c r="AN59" s="107">
        <v>26</v>
      </c>
      <c r="AO59" s="107">
        <v>15</v>
      </c>
      <c r="AP59" s="107">
        <v>12</v>
      </c>
      <c r="AQ59" s="107">
        <v>1</v>
      </c>
      <c r="AR59" s="51"/>
      <c r="AS59" s="51">
        <v>0</v>
      </c>
      <c r="AT59" s="51">
        <v>0</v>
      </c>
      <c r="AU59" s="51">
        <v>0</v>
      </c>
      <c r="AV59" s="51">
        <v>0</v>
      </c>
      <c r="AW59" s="51"/>
      <c r="AX59" s="51"/>
      <c r="AY59" s="51">
        <v>8</v>
      </c>
      <c r="AZ59" s="51">
        <v>7</v>
      </c>
      <c r="BA59" s="51">
        <v>5</v>
      </c>
      <c r="BB59" s="51">
        <v>0</v>
      </c>
      <c r="BC59" s="52"/>
      <c r="BD59" s="113">
        <f t="shared" si="5"/>
        <v>455402696</v>
      </c>
      <c r="BE59" s="119">
        <v>-5417615.2999999998</v>
      </c>
      <c r="BF59" s="126">
        <v>88767253.38276048</v>
      </c>
      <c r="BG59" s="126">
        <v>62209627.251700044</v>
      </c>
      <c r="BH59" s="126">
        <v>62209627.251700044</v>
      </c>
      <c r="BI59" s="50">
        <f t="shared" si="6"/>
        <v>26557626.131060436</v>
      </c>
      <c r="BJ59" s="50">
        <f t="shared" si="7"/>
        <v>449985080.69999999</v>
      </c>
      <c r="BK59" s="129" t="s">
        <v>198</v>
      </c>
      <c r="BL59" s="129" t="s">
        <v>199</v>
      </c>
      <c r="BM59" s="129" t="s">
        <v>200</v>
      </c>
    </row>
    <row r="60" spans="1:65" ht="165" x14ac:dyDescent="0.25">
      <c r="A60" s="20" t="s">
        <v>176</v>
      </c>
      <c r="B60" s="33">
        <v>44323</v>
      </c>
      <c r="C60" s="83">
        <v>7.8709232976090934E-2</v>
      </c>
      <c r="D60" s="83">
        <v>0.1208</v>
      </c>
      <c r="E60" s="83">
        <v>7.8709232976090934E-2</v>
      </c>
      <c r="F60" s="83">
        <v>0.1208</v>
      </c>
      <c r="G60" s="134"/>
      <c r="H60" s="134"/>
      <c r="I60" s="35">
        <f t="shared" si="2"/>
        <v>4.209076702390907E-2</v>
      </c>
      <c r="J60" s="89">
        <v>44829</v>
      </c>
      <c r="K60" s="92">
        <v>-57</v>
      </c>
      <c r="L60" s="94">
        <v>134</v>
      </c>
      <c r="M60" s="94">
        <v>523</v>
      </c>
      <c r="N60" s="37"/>
      <c r="O60" s="101">
        <v>917527</v>
      </c>
      <c r="P60" s="101">
        <v>917527</v>
      </c>
      <c r="Q60" s="103">
        <v>38</v>
      </c>
      <c r="R60" s="103">
        <v>33</v>
      </c>
      <c r="S60" s="39">
        <f t="shared" si="1"/>
        <v>5</v>
      </c>
      <c r="T60" s="105">
        <v>0.70239007904301243</v>
      </c>
      <c r="U60" s="105">
        <v>0.73</v>
      </c>
      <c r="V60" s="105">
        <v>0.52936339935443699</v>
      </c>
      <c r="W60" s="105">
        <v>0.5978</v>
      </c>
      <c r="X60" s="105">
        <v>2.4173580177515596E-2</v>
      </c>
      <c r="Y60" s="105">
        <v>6.6100000000000006E-2</v>
      </c>
      <c r="Z60" s="105">
        <v>0</v>
      </c>
      <c r="AA60" s="105">
        <v>0</v>
      </c>
      <c r="AB60" s="106" t="s">
        <v>140</v>
      </c>
      <c r="AC60" s="106" t="s">
        <v>144</v>
      </c>
      <c r="AD60" s="106" t="s">
        <v>89</v>
      </c>
      <c r="AE60" s="106" t="s">
        <v>80</v>
      </c>
      <c r="AF60" s="106" t="s">
        <v>142</v>
      </c>
      <c r="AG60" s="106" t="s">
        <v>150</v>
      </c>
      <c r="AH60" s="106" t="s">
        <v>177</v>
      </c>
      <c r="AI60" s="106" t="s">
        <v>80</v>
      </c>
      <c r="AJ60" s="106" t="s">
        <v>178</v>
      </c>
      <c r="AK60" s="106" t="s">
        <v>179</v>
      </c>
      <c r="AL60" s="106" t="s">
        <v>89</v>
      </c>
      <c r="AM60" s="106" t="s">
        <v>80</v>
      </c>
      <c r="AN60" s="107">
        <v>28</v>
      </c>
      <c r="AO60" s="107">
        <v>18</v>
      </c>
      <c r="AP60" s="107">
        <v>12</v>
      </c>
      <c r="AQ60" s="107">
        <v>2</v>
      </c>
      <c r="AR60" s="51"/>
      <c r="AS60" s="51">
        <v>0</v>
      </c>
      <c r="AT60" s="51">
        <v>0</v>
      </c>
      <c r="AU60" s="51">
        <v>0</v>
      </c>
      <c r="AV60" s="51">
        <v>0</v>
      </c>
      <c r="AW60" s="51"/>
      <c r="AX60" s="51"/>
      <c r="AY60" s="51">
        <v>8</v>
      </c>
      <c r="AZ60" s="51">
        <v>7</v>
      </c>
      <c r="BA60" s="51">
        <v>5</v>
      </c>
      <c r="BB60" s="51">
        <v>0</v>
      </c>
      <c r="BC60" s="52"/>
      <c r="BD60" s="113">
        <f t="shared" si="5"/>
        <v>455402696</v>
      </c>
      <c r="BE60" s="119">
        <v>-5417615.2999999998</v>
      </c>
      <c r="BF60" s="126">
        <v>88767253.38276048</v>
      </c>
      <c r="BG60" s="126">
        <v>62209627.251700044</v>
      </c>
      <c r="BH60" s="126">
        <v>62209627.251700044</v>
      </c>
      <c r="BI60" s="50">
        <f t="shared" si="6"/>
        <v>26557626.131060436</v>
      </c>
      <c r="BJ60" s="50">
        <f t="shared" si="7"/>
        <v>449985080.69999999</v>
      </c>
      <c r="BK60" s="129" t="s">
        <v>198</v>
      </c>
      <c r="BL60" s="129" t="s">
        <v>199</v>
      </c>
      <c r="BM60" s="129" t="s">
        <v>200</v>
      </c>
    </row>
    <row r="61" spans="1:65" ht="165" x14ac:dyDescent="0.25">
      <c r="A61" s="20" t="s">
        <v>176</v>
      </c>
      <c r="B61" s="33">
        <v>44330</v>
      </c>
      <c r="C61" s="83">
        <v>8.3158674127505744E-2</v>
      </c>
      <c r="D61" s="83">
        <v>0.12640000000000001</v>
      </c>
      <c r="E61" s="83">
        <v>8.3158674127505744E-2</v>
      </c>
      <c r="F61" s="83">
        <v>0.12640000000000001</v>
      </c>
      <c r="G61" s="134"/>
      <c r="H61" s="134"/>
      <c r="I61" s="35">
        <f t="shared" si="2"/>
        <v>4.3241325872494268E-2</v>
      </c>
      <c r="J61" s="89">
        <v>44835</v>
      </c>
      <c r="K61" s="92">
        <v>-63</v>
      </c>
      <c r="L61" s="94">
        <v>121</v>
      </c>
      <c r="M61" s="94">
        <v>616</v>
      </c>
      <c r="N61" s="37"/>
      <c r="O61" s="101">
        <v>942961</v>
      </c>
      <c r="P61" s="101">
        <v>942961</v>
      </c>
      <c r="Q61" s="103">
        <v>38</v>
      </c>
      <c r="R61" s="103">
        <v>33</v>
      </c>
      <c r="S61" s="39">
        <f t="shared" si="1"/>
        <v>5</v>
      </c>
      <c r="T61" s="105">
        <v>0.74126396969535291</v>
      </c>
      <c r="U61" s="105">
        <v>0.748</v>
      </c>
      <c r="V61" s="105">
        <v>0.54222990726082199</v>
      </c>
      <c r="W61" s="105">
        <v>0.61360000000000003</v>
      </c>
      <c r="X61" s="105">
        <v>2.7207218026925065E-2</v>
      </c>
      <c r="Y61" s="105">
        <v>7.0699999999999999E-2</v>
      </c>
      <c r="Z61" s="105">
        <v>0</v>
      </c>
      <c r="AA61" s="105">
        <v>0</v>
      </c>
      <c r="AB61" s="106" t="s">
        <v>140</v>
      </c>
      <c r="AC61" s="106" t="s">
        <v>144</v>
      </c>
      <c r="AD61" s="106" t="s">
        <v>89</v>
      </c>
      <c r="AE61" s="106" t="s">
        <v>80</v>
      </c>
      <c r="AF61" s="106" t="s">
        <v>142</v>
      </c>
      <c r="AG61" s="106" t="s">
        <v>150</v>
      </c>
      <c r="AH61" s="106" t="s">
        <v>177</v>
      </c>
      <c r="AI61" s="106" t="s">
        <v>80</v>
      </c>
      <c r="AJ61" s="106" t="s">
        <v>178</v>
      </c>
      <c r="AK61" s="106" t="s">
        <v>179</v>
      </c>
      <c r="AL61" s="106" t="s">
        <v>89</v>
      </c>
      <c r="AM61" s="106" t="s">
        <v>80</v>
      </c>
      <c r="AN61" s="107">
        <v>28</v>
      </c>
      <c r="AO61" s="107">
        <v>18</v>
      </c>
      <c r="AP61" s="107">
        <v>12</v>
      </c>
      <c r="AQ61" s="107">
        <v>2</v>
      </c>
      <c r="AR61" s="51"/>
      <c r="AS61" s="51">
        <v>0</v>
      </c>
      <c r="AT61" s="51">
        <v>0</v>
      </c>
      <c r="AU61" s="51">
        <v>0</v>
      </c>
      <c r="AV61" s="51">
        <v>0</v>
      </c>
      <c r="AW61" s="51"/>
      <c r="AX61" s="51"/>
      <c r="AY61" s="51">
        <v>8</v>
      </c>
      <c r="AZ61" s="51">
        <v>8</v>
      </c>
      <c r="BA61" s="51">
        <v>7</v>
      </c>
      <c r="BB61" s="51">
        <v>0</v>
      </c>
      <c r="BC61" s="52"/>
      <c r="BD61" s="113">
        <f t="shared" si="5"/>
        <v>455402696</v>
      </c>
      <c r="BE61" s="119">
        <v>-5417615.2999999998</v>
      </c>
      <c r="BF61" s="126">
        <v>91559865.548231363</v>
      </c>
      <c r="BG61" s="126">
        <v>62209627.251700044</v>
      </c>
      <c r="BH61" s="126">
        <v>65518334.922192901</v>
      </c>
      <c r="BI61" s="50">
        <f t="shared" si="6"/>
        <v>29350238.29653132</v>
      </c>
      <c r="BJ61" s="50">
        <f t="shared" si="7"/>
        <v>449985080.69999999</v>
      </c>
      <c r="BK61" s="129" t="s">
        <v>198</v>
      </c>
      <c r="BL61" s="129" t="s">
        <v>199</v>
      </c>
      <c r="BM61" s="129" t="s">
        <v>200</v>
      </c>
    </row>
    <row r="62" spans="1:65" ht="165" x14ac:dyDescent="0.25">
      <c r="A62" s="20" t="s">
        <v>176</v>
      </c>
      <c r="B62" s="33">
        <v>44337</v>
      </c>
      <c r="C62" s="83">
        <v>8.7422221222524951E-2</v>
      </c>
      <c r="D62" s="83">
        <v>0.1331</v>
      </c>
      <c r="E62" s="83">
        <v>8.7422221222524951E-2</v>
      </c>
      <c r="F62" s="83">
        <v>0.1331</v>
      </c>
      <c r="G62" s="134"/>
      <c r="H62" s="134"/>
      <c r="I62" s="35">
        <f t="shared" si="2"/>
        <v>4.5677778777475045E-2</v>
      </c>
      <c r="J62" s="89">
        <v>44837</v>
      </c>
      <c r="K62" s="92">
        <v>-65</v>
      </c>
      <c r="L62" s="94">
        <v>188</v>
      </c>
      <c r="M62" s="94">
        <v>619</v>
      </c>
      <c r="N62" s="37"/>
      <c r="O62" s="101">
        <v>1062445</v>
      </c>
      <c r="P62" s="101">
        <v>1062445</v>
      </c>
      <c r="Q62" s="103">
        <v>39</v>
      </c>
      <c r="R62" s="103">
        <v>35</v>
      </c>
      <c r="S62" s="39">
        <f t="shared" si="1"/>
        <v>4</v>
      </c>
      <c r="T62" s="105">
        <v>0.77661594681665758</v>
      </c>
      <c r="U62" s="105">
        <v>0.76910000000000001</v>
      </c>
      <c r="V62" s="105">
        <v>0.5533264404951328</v>
      </c>
      <c r="W62" s="105">
        <v>0.62629999999999997</v>
      </c>
      <c r="X62" s="105">
        <v>3.0278304783989417E-2</v>
      </c>
      <c r="Y62" s="105">
        <v>7.6899999999999996E-2</v>
      </c>
      <c r="Z62" s="105">
        <v>0</v>
      </c>
      <c r="AA62" s="105">
        <v>0</v>
      </c>
      <c r="AB62" s="106" t="s">
        <v>140</v>
      </c>
      <c r="AC62" s="106" t="s">
        <v>144</v>
      </c>
      <c r="AD62" s="106" t="s">
        <v>89</v>
      </c>
      <c r="AE62" s="106" t="s">
        <v>80</v>
      </c>
      <c r="AF62" s="106" t="s">
        <v>142</v>
      </c>
      <c r="AG62" s="106" t="s">
        <v>150</v>
      </c>
      <c r="AH62" s="106" t="s">
        <v>177</v>
      </c>
      <c r="AI62" s="106" t="s">
        <v>80</v>
      </c>
      <c r="AJ62" s="106" t="s">
        <v>178</v>
      </c>
      <c r="AK62" s="106" t="s">
        <v>179</v>
      </c>
      <c r="AL62" s="106" t="s">
        <v>89</v>
      </c>
      <c r="AM62" s="106" t="s">
        <v>80</v>
      </c>
      <c r="AN62" s="107">
        <v>28</v>
      </c>
      <c r="AO62" s="107">
        <v>19</v>
      </c>
      <c r="AP62" s="107">
        <v>13</v>
      </c>
      <c r="AQ62" s="107">
        <v>2</v>
      </c>
      <c r="AR62" s="51"/>
      <c r="AS62" s="51">
        <v>0</v>
      </c>
      <c r="AT62" s="51">
        <v>0</v>
      </c>
      <c r="AU62" s="51">
        <v>0</v>
      </c>
      <c r="AV62" s="51">
        <v>0</v>
      </c>
      <c r="AW62" s="51"/>
      <c r="AX62" s="51"/>
      <c r="AY62" s="51">
        <v>8</v>
      </c>
      <c r="AZ62" s="51">
        <v>8</v>
      </c>
      <c r="BA62" s="51">
        <v>7</v>
      </c>
      <c r="BB62" s="51">
        <v>0</v>
      </c>
      <c r="BC62" s="52"/>
      <c r="BD62" s="113">
        <f t="shared" si="5"/>
        <v>455402696</v>
      </c>
      <c r="BE62" s="119">
        <v>-5417615.2999999998</v>
      </c>
      <c r="BF62" s="126">
        <v>91559865.548231363</v>
      </c>
      <c r="BG62" s="126">
        <v>62209627.251700044</v>
      </c>
      <c r="BH62" s="126">
        <v>65518334.922192901</v>
      </c>
      <c r="BI62" s="50">
        <f t="shared" si="6"/>
        <v>29350238.29653132</v>
      </c>
      <c r="BJ62" s="50">
        <f t="shared" si="7"/>
        <v>449985080.69999999</v>
      </c>
      <c r="BK62" s="129" t="s">
        <v>198</v>
      </c>
      <c r="BL62" s="129" t="s">
        <v>199</v>
      </c>
      <c r="BM62" s="129" t="s">
        <v>200</v>
      </c>
    </row>
    <row r="63" spans="1:65" ht="165" x14ac:dyDescent="0.25">
      <c r="A63" s="20" t="s">
        <v>176</v>
      </c>
      <c r="B63" s="33">
        <v>44344</v>
      </c>
      <c r="C63" s="83">
        <v>9.5723680722388307E-2</v>
      </c>
      <c r="D63" s="83">
        <v>0.14219999999999999</v>
      </c>
      <c r="E63" s="83">
        <v>9.5723680722388307E-2</v>
      </c>
      <c r="F63" s="83">
        <v>0.14219999999999999</v>
      </c>
      <c r="G63" s="134"/>
      <c r="H63" s="134"/>
      <c r="I63" s="35">
        <f t="shared" si="2"/>
        <v>4.6476319277611686E-2</v>
      </c>
      <c r="J63" s="89">
        <v>44842</v>
      </c>
      <c r="K63" s="92">
        <v>-70</v>
      </c>
      <c r="L63" s="94">
        <v>179</v>
      </c>
      <c r="M63" s="94">
        <v>627</v>
      </c>
      <c r="N63" s="37"/>
      <c r="O63" s="101">
        <v>1112256</v>
      </c>
      <c r="P63" s="101">
        <v>1112256</v>
      </c>
      <c r="Q63" s="103">
        <v>41</v>
      </c>
      <c r="R63" s="103">
        <v>35</v>
      </c>
      <c r="S63" s="39">
        <f t="shared" si="1"/>
        <v>6</v>
      </c>
      <c r="T63" s="105">
        <v>0.82238981278931989</v>
      </c>
      <c r="U63" s="105">
        <v>0.80230000000000001</v>
      </c>
      <c r="V63" s="105">
        <v>0.56795556079098253</v>
      </c>
      <c r="W63" s="105">
        <v>0.63970000000000005</v>
      </c>
      <c r="X63" s="105">
        <v>3.7480635018636368E-2</v>
      </c>
      <c r="Y63" s="105">
        <v>8.5300000000000001E-2</v>
      </c>
      <c r="Z63" s="105">
        <v>0</v>
      </c>
      <c r="AA63" s="105">
        <v>0</v>
      </c>
      <c r="AB63" s="106" t="s">
        <v>140</v>
      </c>
      <c r="AC63" s="106" t="s">
        <v>144</v>
      </c>
      <c r="AD63" s="106" t="s">
        <v>89</v>
      </c>
      <c r="AE63" s="106" t="s">
        <v>80</v>
      </c>
      <c r="AF63" s="106" t="s">
        <v>142</v>
      </c>
      <c r="AG63" s="106" t="s">
        <v>150</v>
      </c>
      <c r="AH63" s="106" t="s">
        <v>177</v>
      </c>
      <c r="AI63" s="106" t="s">
        <v>80</v>
      </c>
      <c r="AJ63" s="106" t="s">
        <v>178</v>
      </c>
      <c r="AK63" s="106" t="s">
        <v>179</v>
      </c>
      <c r="AL63" s="106" t="s">
        <v>89</v>
      </c>
      <c r="AM63" s="106" t="s">
        <v>80</v>
      </c>
      <c r="AN63" s="107">
        <v>30</v>
      </c>
      <c r="AO63" s="107">
        <v>21</v>
      </c>
      <c r="AP63" s="107">
        <v>14</v>
      </c>
      <c r="AQ63" s="107">
        <v>2</v>
      </c>
      <c r="AR63" s="51"/>
      <c r="AS63" s="51">
        <v>0</v>
      </c>
      <c r="AT63" s="51">
        <v>0</v>
      </c>
      <c r="AU63" s="51">
        <v>0</v>
      </c>
      <c r="AV63" s="51">
        <v>0</v>
      </c>
      <c r="AW63" s="51"/>
      <c r="AX63" s="51"/>
      <c r="AY63" s="51">
        <v>8</v>
      </c>
      <c r="AZ63" s="51">
        <v>8</v>
      </c>
      <c r="BA63" s="51">
        <v>7</v>
      </c>
      <c r="BB63" s="51">
        <v>0</v>
      </c>
      <c r="BC63" s="52"/>
      <c r="BD63" s="113">
        <f t="shared" si="5"/>
        <v>455402696</v>
      </c>
      <c r="BE63" s="119">
        <v>-5417615.2999999998</v>
      </c>
      <c r="BF63" s="126">
        <v>91559865.548231363</v>
      </c>
      <c r="BG63" s="126">
        <v>62209627.251700044</v>
      </c>
      <c r="BH63" s="126">
        <v>65518334.922192901</v>
      </c>
      <c r="BI63" s="50">
        <f t="shared" si="6"/>
        <v>29350238.29653132</v>
      </c>
      <c r="BJ63" s="50">
        <f t="shared" si="7"/>
        <v>449985080.69999999</v>
      </c>
      <c r="BK63" s="129" t="s">
        <v>198</v>
      </c>
      <c r="BL63" s="129" t="s">
        <v>199</v>
      </c>
      <c r="BM63" s="129" t="s">
        <v>200</v>
      </c>
    </row>
    <row r="64" spans="1:65" ht="165" x14ac:dyDescent="0.25">
      <c r="A64" s="20" t="s">
        <v>176</v>
      </c>
      <c r="B64" s="33">
        <v>44351</v>
      </c>
      <c r="C64" s="83">
        <v>0.10529635894276373</v>
      </c>
      <c r="D64" s="83">
        <v>0.15440000000000001</v>
      </c>
      <c r="E64" s="83">
        <v>0.10529635894276373</v>
      </c>
      <c r="F64" s="83">
        <v>0.15440000000000001</v>
      </c>
      <c r="G64" s="134"/>
      <c r="H64" s="134"/>
      <c r="I64" s="35">
        <f t="shared" si="2"/>
        <v>4.9103641057236275E-2</v>
      </c>
      <c r="J64" s="89">
        <v>44847</v>
      </c>
      <c r="K64" s="92">
        <v>-75</v>
      </c>
      <c r="L64" s="94">
        <v>184</v>
      </c>
      <c r="M64" s="94">
        <v>625</v>
      </c>
      <c r="N64" s="37"/>
      <c r="O64" s="101">
        <f>+O63+50186</f>
        <v>1162442</v>
      </c>
      <c r="P64" s="101">
        <f>+P63+50186</f>
        <v>1162442</v>
      </c>
      <c r="Q64" s="103">
        <v>41</v>
      </c>
      <c r="R64" s="103">
        <v>35</v>
      </c>
      <c r="S64" s="39">
        <f t="shared" si="1"/>
        <v>6</v>
      </c>
      <c r="T64" s="105">
        <v>0.85862340636470347</v>
      </c>
      <c r="U64" s="105">
        <v>0.81369999999999998</v>
      </c>
      <c r="V64" s="105">
        <v>0.59210762423694019</v>
      </c>
      <c r="W64" s="105">
        <v>0.65549999999999997</v>
      </c>
      <c r="X64" s="105">
        <v>4.5476590561612747E-2</v>
      </c>
      <c r="Y64" s="105">
        <v>9.7799999999999998E-2</v>
      </c>
      <c r="Z64" s="105">
        <v>0</v>
      </c>
      <c r="AA64" s="105">
        <v>0</v>
      </c>
      <c r="AB64" s="106" t="s">
        <v>140</v>
      </c>
      <c r="AC64" s="106" t="s">
        <v>144</v>
      </c>
      <c r="AD64" s="106" t="s">
        <v>89</v>
      </c>
      <c r="AE64" s="106" t="s">
        <v>80</v>
      </c>
      <c r="AF64" s="106" t="s">
        <v>142</v>
      </c>
      <c r="AG64" s="106" t="s">
        <v>150</v>
      </c>
      <c r="AH64" s="106" t="s">
        <v>177</v>
      </c>
      <c r="AI64" s="106" t="s">
        <v>80</v>
      </c>
      <c r="AJ64" s="106" t="s">
        <v>178</v>
      </c>
      <c r="AK64" s="106" t="s">
        <v>179</v>
      </c>
      <c r="AL64" s="106" t="s">
        <v>89</v>
      </c>
      <c r="AM64" s="106" t="s">
        <v>80</v>
      </c>
      <c r="AN64" s="107">
        <v>30</v>
      </c>
      <c r="AO64" s="107">
        <v>24</v>
      </c>
      <c r="AP64" s="107">
        <v>17</v>
      </c>
      <c r="AQ64" s="107">
        <v>2</v>
      </c>
      <c r="AR64" s="51"/>
      <c r="AS64" s="51">
        <v>0</v>
      </c>
      <c r="AT64" s="51">
        <v>0</v>
      </c>
      <c r="AU64" s="51">
        <v>0</v>
      </c>
      <c r="AV64" s="51">
        <v>0</v>
      </c>
      <c r="AW64" s="51"/>
      <c r="AX64" s="51"/>
      <c r="AY64" s="51">
        <v>8</v>
      </c>
      <c r="AZ64" s="51">
        <v>8</v>
      </c>
      <c r="BA64" s="51">
        <v>6</v>
      </c>
      <c r="BB64" s="51">
        <v>0</v>
      </c>
      <c r="BC64" s="52"/>
      <c r="BD64" s="113">
        <f t="shared" si="5"/>
        <v>455402696</v>
      </c>
      <c r="BE64" s="119">
        <v>-5417615.2999999998</v>
      </c>
      <c r="BF64" s="126">
        <v>91559865.548231363</v>
      </c>
      <c r="BG64" s="126">
        <v>62209627.251700044</v>
      </c>
      <c r="BH64" s="126">
        <v>65518334.922192901</v>
      </c>
      <c r="BI64" s="50">
        <f t="shared" si="6"/>
        <v>29350238.29653132</v>
      </c>
      <c r="BJ64" s="50">
        <f t="shared" si="7"/>
        <v>449985080.69999999</v>
      </c>
      <c r="BK64" s="129" t="s">
        <v>198</v>
      </c>
      <c r="BL64" s="129" t="s">
        <v>199</v>
      </c>
      <c r="BM64" s="129" t="s">
        <v>200</v>
      </c>
    </row>
    <row r="65" spans="1:65" ht="165" x14ac:dyDescent="0.25">
      <c r="A65" s="20" t="s">
        <v>176</v>
      </c>
      <c r="B65" s="33">
        <v>44358</v>
      </c>
      <c r="C65" s="83">
        <v>0.11656004707427071</v>
      </c>
      <c r="D65" s="83">
        <v>0.1661</v>
      </c>
      <c r="E65" s="83">
        <v>0.11656004707427071</v>
      </c>
      <c r="F65" s="83">
        <v>0.1661</v>
      </c>
      <c r="G65" s="134"/>
      <c r="H65" s="134"/>
      <c r="I65" s="35">
        <f t="shared" si="2"/>
        <v>4.9539952925729283E-2</v>
      </c>
      <c r="J65" s="89">
        <v>44854</v>
      </c>
      <c r="K65" s="92">
        <v>-82</v>
      </c>
      <c r="L65" s="94">
        <v>190</v>
      </c>
      <c r="M65" s="94">
        <v>659</v>
      </c>
      <c r="N65" s="37"/>
      <c r="O65" s="101">
        <v>1220413</v>
      </c>
      <c r="P65" s="101">
        <v>1220413</v>
      </c>
      <c r="Q65" s="103">
        <v>43</v>
      </c>
      <c r="R65" s="103">
        <v>35</v>
      </c>
      <c r="S65" s="39">
        <f t="shared" si="1"/>
        <v>8</v>
      </c>
      <c r="T65" s="105">
        <v>0.88561954262646936</v>
      </c>
      <c r="U65" s="105">
        <v>0.83169999999999999</v>
      </c>
      <c r="V65" s="105">
        <v>0.63193924388270617</v>
      </c>
      <c r="W65" s="105">
        <v>0.66969999999999996</v>
      </c>
      <c r="X65" s="105">
        <v>5.4155188429140778E-2</v>
      </c>
      <c r="Y65" s="105">
        <v>0.10970000000000001</v>
      </c>
      <c r="Z65" s="105">
        <v>0</v>
      </c>
      <c r="AA65" s="105">
        <v>0</v>
      </c>
      <c r="AB65" s="106" t="s">
        <v>140</v>
      </c>
      <c r="AC65" s="106" t="s">
        <v>144</v>
      </c>
      <c r="AD65" s="106" t="s">
        <v>89</v>
      </c>
      <c r="AE65" s="106" t="s">
        <v>80</v>
      </c>
      <c r="AF65" s="106" t="s">
        <v>142</v>
      </c>
      <c r="AG65" s="106" t="s">
        <v>150</v>
      </c>
      <c r="AH65" s="106" t="s">
        <v>177</v>
      </c>
      <c r="AI65" s="106" t="s">
        <v>80</v>
      </c>
      <c r="AJ65" s="106" t="s">
        <v>178</v>
      </c>
      <c r="AK65" s="106" t="s">
        <v>179</v>
      </c>
      <c r="AL65" s="106" t="s">
        <v>89</v>
      </c>
      <c r="AM65" s="106" t="s">
        <v>80</v>
      </c>
      <c r="AN65" s="107">
        <v>30</v>
      </c>
      <c r="AO65" s="107">
        <v>26</v>
      </c>
      <c r="AP65" s="107">
        <v>18</v>
      </c>
      <c r="AQ65" s="107">
        <v>3</v>
      </c>
      <c r="AR65" s="51"/>
      <c r="AS65" s="51">
        <v>0</v>
      </c>
      <c r="AT65" s="51">
        <v>0</v>
      </c>
      <c r="AU65" s="51">
        <v>0</v>
      </c>
      <c r="AV65" s="51">
        <v>0</v>
      </c>
      <c r="AW65" s="51"/>
      <c r="AX65" s="51"/>
      <c r="AY65" s="51">
        <v>8</v>
      </c>
      <c r="AZ65" s="51">
        <v>8</v>
      </c>
      <c r="BA65" s="51">
        <v>7</v>
      </c>
      <c r="BB65" s="51">
        <v>0</v>
      </c>
      <c r="BC65" s="52"/>
      <c r="BD65" s="113">
        <f t="shared" si="5"/>
        <v>455402696</v>
      </c>
      <c r="BE65" s="119">
        <v>-5417615.2999999998</v>
      </c>
      <c r="BF65" s="126">
        <v>96104946.905290201</v>
      </c>
      <c r="BG65" s="126">
        <v>65518334.922192901</v>
      </c>
      <c r="BH65" s="126">
        <v>68133078.944809332</v>
      </c>
      <c r="BI65" s="50">
        <f t="shared" si="6"/>
        <v>30586611.9830973</v>
      </c>
      <c r="BJ65" s="50">
        <f t="shared" si="7"/>
        <v>449985080.69999999</v>
      </c>
      <c r="BK65" s="129" t="s">
        <v>198</v>
      </c>
      <c r="BL65" s="129" t="s">
        <v>199</v>
      </c>
      <c r="BM65" s="129" t="s">
        <v>200</v>
      </c>
    </row>
    <row r="66" spans="1:65" ht="165" x14ac:dyDescent="0.25">
      <c r="A66" s="20" t="s">
        <v>176</v>
      </c>
      <c r="B66" s="33">
        <v>44365</v>
      </c>
      <c r="C66" s="83">
        <v>0.1275467692419765</v>
      </c>
      <c r="D66" s="83">
        <v>0.17760000000000001</v>
      </c>
      <c r="E66" s="83">
        <v>0.1275467692419765</v>
      </c>
      <c r="F66" s="83">
        <v>0.17760000000000001</v>
      </c>
      <c r="G66" s="134"/>
      <c r="H66" s="134"/>
      <c r="I66" s="35">
        <f t="shared" ref="I66:I97" si="8">D66-C66</f>
        <v>5.0053230758023509E-2</v>
      </c>
      <c r="J66" s="89">
        <v>44859</v>
      </c>
      <c r="K66" s="92">
        <v>-87</v>
      </c>
      <c r="L66" s="94">
        <v>172</v>
      </c>
      <c r="M66" s="94">
        <v>661</v>
      </c>
      <c r="N66" s="37"/>
      <c r="O66" s="101">
        <v>1269995</v>
      </c>
      <c r="P66" s="101">
        <v>1269995</v>
      </c>
      <c r="Q66" s="103">
        <v>44</v>
      </c>
      <c r="R66" s="103">
        <v>38</v>
      </c>
      <c r="S66" s="39">
        <f t="shared" si="1"/>
        <v>6</v>
      </c>
      <c r="T66" s="105">
        <v>0.90688443214601233</v>
      </c>
      <c r="U66" s="105">
        <v>0.86970000000000003</v>
      </c>
      <c r="V66" s="105">
        <v>0.66648387921855878</v>
      </c>
      <c r="W66" s="105">
        <v>0.68149999999999999</v>
      </c>
      <c r="X66" s="105">
        <v>6.3156993356819582E-2</v>
      </c>
      <c r="Y66" s="105">
        <v>0.1211</v>
      </c>
      <c r="Z66" s="105">
        <v>0</v>
      </c>
      <c r="AA66" s="105">
        <v>0</v>
      </c>
      <c r="AB66" s="106" t="s">
        <v>140</v>
      </c>
      <c r="AC66" s="106" t="s">
        <v>144</v>
      </c>
      <c r="AD66" s="106" t="s">
        <v>89</v>
      </c>
      <c r="AE66" s="106" t="s">
        <v>80</v>
      </c>
      <c r="AF66" s="106" t="s">
        <v>142</v>
      </c>
      <c r="AG66" s="106" t="s">
        <v>150</v>
      </c>
      <c r="AH66" s="106" t="s">
        <v>177</v>
      </c>
      <c r="AI66" s="106" t="s">
        <v>80</v>
      </c>
      <c r="AJ66" s="106" t="s">
        <v>178</v>
      </c>
      <c r="AK66" s="106" t="s">
        <v>179</v>
      </c>
      <c r="AL66" s="106" t="s">
        <v>89</v>
      </c>
      <c r="AM66" s="106" t="s">
        <v>80</v>
      </c>
      <c r="AN66" s="107">
        <v>32</v>
      </c>
      <c r="AO66" s="107">
        <v>26</v>
      </c>
      <c r="AP66" s="107">
        <v>18</v>
      </c>
      <c r="AQ66" s="107">
        <v>3</v>
      </c>
      <c r="AR66" s="51"/>
      <c r="AS66" s="51">
        <v>0</v>
      </c>
      <c r="AT66" s="51">
        <v>0</v>
      </c>
      <c r="AU66" s="51">
        <v>0</v>
      </c>
      <c r="AV66" s="51">
        <v>0</v>
      </c>
      <c r="AW66" s="51"/>
      <c r="AX66" s="51"/>
      <c r="AY66" s="51">
        <v>8</v>
      </c>
      <c r="AZ66" s="51">
        <v>8</v>
      </c>
      <c r="BA66" s="51">
        <v>7</v>
      </c>
      <c r="BB66" s="51">
        <v>0</v>
      </c>
      <c r="BC66" s="52"/>
      <c r="BD66" s="113">
        <f t="shared" si="5"/>
        <v>455402696</v>
      </c>
      <c r="BE66" s="119">
        <v>-5417615.2999999998</v>
      </c>
      <c r="BF66" s="126">
        <v>96104946.905290201</v>
      </c>
      <c r="BG66" s="126">
        <v>65518334.922192901</v>
      </c>
      <c r="BH66" s="126">
        <v>68133078.944809332</v>
      </c>
      <c r="BI66" s="50">
        <f t="shared" si="6"/>
        <v>30586611.9830973</v>
      </c>
      <c r="BJ66" s="50">
        <f t="shared" si="7"/>
        <v>449985080.69999999</v>
      </c>
      <c r="BK66" s="129" t="s">
        <v>198</v>
      </c>
      <c r="BL66" s="129" t="s">
        <v>199</v>
      </c>
      <c r="BM66" s="129" t="s">
        <v>200</v>
      </c>
    </row>
    <row r="67" spans="1:65" ht="165" x14ac:dyDescent="0.25">
      <c r="A67" s="20" t="s">
        <v>176</v>
      </c>
      <c r="B67" s="33">
        <v>44372</v>
      </c>
      <c r="C67" s="83">
        <v>0.13833552936792601</v>
      </c>
      <c r="D67" s="83">
        <v>0.189</v>
      </c>
      <c r="E67" s="83">
        <v>0.13833552936792601</v>
      </c>
      <c r="F67" s="83">
        <v>0.189</v>
      </c>
      <c r="G67" s="134"/>
      <c r="H67" s="134"/>
      <c r="I67" s="35">
        <f t="shared" si="8"/>
        <v>5.0664470632073993E-2</v>
      </c>
      <c r="J67" s="89">
        <v>44863</v>
      </c>
      <c r="K67" s="92">
        <v>-91</v>
      </c>
      <c r="L67" s="94">
        <v>199</v>
      </c>
      <c r="M67" s="94">
        <v>661</v>
      </c>
      <c r="N67" s="37"/>
      <c r="O67" s="101">
        <v>1323920</v>
      </c>
      <c r="P67" s="101">
        <v>1323920</v>
      </c>
      <c r="Q67" s="103">
        <v>48</v>
      </c>
      <c r="R67" s="103">
        <v>40</v>
      </c>
      <c r="S67" s="39">
        <f t="shared" ref="S67:S130" si="9">Q67-R67</f>
        <v>8</v>
      </c>
      <c r="T67" s="105">
        <v>0.9231118448557617</v>
      </c>
      <c r="U67" s="105">
        <v>0.88549999999999995</v>
      </c>
      <c r="V67" s="105">
        <v>0.70075466767361627</v>
      </c>
      <c r="W67" s="105">
        <v>0.70189999999999997</v>
      </c>
      <c r="X67" s="105">
        <v>7.2073742816911937E-2</v>
      </c>
      <c r="Y67" s="105">
        <v>0.13200000000000001</v>
      </c>
      <c r="Z67" s="105">
        <v>0</v>
      </c>
      <c r="AA67" s="105">
        <v>0</v>
      </c>
      <c r="AB67" s="106" t="s">
        <v>140</v>
      </c>
      <c r="AC67" s="106" t="s">
        <v>144</v>
      </c>
      <c r="AD67" s="106" t="s">
        <v>89</v>
      </c>
      <c r="AE67" s="106" t="s">
        <v>80</v>
      </c>
      <c r="AF67" s="106" t="s">
        <v>142</v>
      </c>
      <c r="AG67" s="106" t="s">
        <v>150</v>
      </c>
      <c r="AH67" s="106" t="s">
        <v>177</v>
      </c>
      <c r="AI67" s="106" t="s">
        <v>80</v>
      </c>
      <c r="AJ67" s="106" t="s">
        <v>178</v>
      </c>
      <c r="AK67" s="106" t="s">
        <v>179</v>
      </c>
      <c r="AL67" s="106" t="s">
        <v>89</v>
      </c>
      <c r="AM67" s="106" t="s">
        <v>80</v>
      </c>
      <c r="AN67" s="107">
        <v>34</v>
      </c>
      <c r="AO67" s="107">
        <v>26</v>
      </c>
      <c r="AP67" s="107">
        <v>16</v>
      </c>
      <c r="AQ67" s="107">
        <v>5</v>
      </c>
      <c r="AR67" s="51"/>
      <c r="AS67" s="51">
        <v>0</v>
      </c>
      <c r="AT67" s="51">
        <v>0</v>
      </c>
      <c r="AU67" s="51">
        <v>0</v>
      </c>
      <c r="AV67" s="51">
        <v>0</v>
      </c>
      <c r="AW67" s="51"/>
      <c r="AX67" s="51"/>
      <c r="AY67" s="51">
        <v>8</v>
      </c>
      <c r="AZ67" s="51">
        <v>8</v>
      </c>
      <c r="BA67" s="51">
        <v>7</v>
      </c>
      <c r="BB67" s="51">
        <v>0</v>
      </c>
      <c r="BC67" s="52"/>
      <c r="BD67" s="113">
        <f t="shared" si="5"/>
        <v>455402696</v>
      </c>
      <c r="BE67" s="119">
        <v>-5417615.2999999998</v>
      </c>
      <c r="BF67" s="126">
        <v>96104946.905290201</v>
      </c>
      <c r="BG67" s="126">
        <v>68133078.944809332</v>
      </c>
      <c r="BH67" s="126">
        <v>68133078.944809332</v>
      </c>
      <c r="BI67" s="50">
        <f t="shared" si="6"/>
        <v>27971867.960480869</v>
      </c>
      <c r="BJ67" s="50">
        <f t="shared" si="7"/>
        <v>449985080.69999999</v>
      </c>
      <c r="BK67" s="129" t="s">
        <v>198</v>
      </c>
      <c r="BL67" s="129" t="s">
        <v>199</v>
      </c>
      <c r="BM67" s="129" t="s">
        <v>200</v>
      </c>
    </row>
    <row r="68" spans="1:65" ht="165" x14ac:dyDescent="0.25">
      <c r="A68" s="20" t="s">
        <v>176</v>
      </c>
      <c r="B68" s="33">
        <v>44379</v>
      </c>
      <c r="C68" s="83">
        <v>0.14699999999999999</v>
      </c>
      <c r="D68" s="83">
        <v>0.2006</v>
      </c>
      <c r="E68" s="83">
        <v>0.14699999999999999</v>
      </c>
      <c r="F68" s="83">
        <v>0.2006</v>
      </c>
      <c r="G68" s="134"/>
      <c r="H68" s="134"/>
      <c r="I68" s="35">
        <f t="shared" si="8"/>
        <v>5.3600000000000009E-2</v>
      </c>
      <c r="J68" s="89">
        <v>44868</v>
      </c>
      <c r="K68" s="92">
        <v>-96</v>
      </c>
      <c r="L68" s="94">
        <v>279</v>
      </c>
      <c r="M68" s="94">
        <v>670</v>
      </c>
      <c r="N68" s="37"/>
      <c r="O68" s="101">
        <v>1375711</v>
      </c>
      <c r="P68" s="101">
        <v>1375711</v>
      </c>
      <c r="Q68" s="103">
        <v>50</v>
      </c>
      <c r="R68" s="103">
        <v>41</v>
      </c>
      <c r="S68" s="39">
        <f t="shared" si="9"/>
        <v>9</v>
      </c>
      <c r="T68" s="105">
        <v>0.93387339640000055</v>
      </c>
      <c r="U68" s="105">
        <v>0.88990000000000002</v>
      </c>
      <c r="V68" s="105">
        <v>0.73550002215945021</v>
      </c>
      <c r="W68" s="105">
        <v>0.73089999999999999</v>
      </c>
      <c r="X68" s="105">
        <v>8.0902167540784387E-2</v>
      </c>
      <c r="Y68" s="105">
        <v>0.14269999999999999</v>
      </c>
      <c r="Z68" s="105">
        <v>0</v>
      </c>
      <c r="AA68" s="105">
        <v>0</v>
      </c>
      <c r="AB68" s="106" t="s">
        <v>140</v>
      </c>
      <c r="AC68" s="106" t="s">
        <v>144</v>
      </c>
      <c r="AD68" s="106" t="s">
        <v>89</v>
      </c>
      <c r="AE68" s="106" t="s">
        <v>80</v>
      </c>
      <c r="AF68" s="106" t="s">
        <v>142</v>
      </c>
      <c r="AG68" s="106" t="s">
        <v>150</v>
      </c>
      <c r="AH68" s="106" t="s">
        <v>177</v>
      </c>
      <c r="AI68" s="106" t="s">
        <v>80</v>
      </c>
      <c r="AJ68" s="106" t="s">
        <v>178</v>
      </c>
      <c r="AK68" s="106" t="s">
        <v>179</v>
      </c>
      <c r="AL68" s="106" t="s">
        <v>89</v>
      </c>
      <c r="AM68" s="106" t="s">
        <v>80</v>
      </c>
      <c r="AN68" s="107">
        <v>34</v>
      </c>
      <c r="AO68" s="107">
        <v>28</v>
      </c>
      <c r="AP68" s="107">
        <v>16</v>
      </c>
      <c r="AQ68" s="107">
        <v>6</v>
      </c>
      <c r="AR68" s="51"/>
      <c r="AS68" s="51">
        <v>0</v>
      </c>
      <c r="AT68" s="51">
        <v>0</v>
      </c>
      <c r="AU68" s="51">
        <v>0</v>
      </c>
      <c r="AV68" s="51">
        <v>0</v>
      </c>
      <c r="AW68" s="51"/>
      <c r="AX68" s="51"/>
      <c r="AY68" s="51">
        <v>8</v>
      </c>
      <c r="AZ68" s="51">
        <v>8</v>
      </c>
      <c r="BA68" s="51">
        <v>7</v>
      </c>
      <c r="BB68" s="51">
        <v>0</v>
      </c>
      <c r="BC68" s="52"/>
      <c r="BD68" s="114">
        <f t="shared" ref="BD68:BD99" si="10">BD67</f>
        <v>455402696</v>
      </c>
      <c r="BE68" s="119">
        <v>-5417615.2999999998</v>
      </c>
      <c r="BF68" s="126">
        <v>96104946.905290201</v>
      </c>
      <c r="BG68" s="126">
        <v>68133078.944809332</v>
      </c>
      <c r="BH68" s="126">
        <v>68133078.944809332</v>
      </c>
      <c r="BI68" s="50">
        <f t="shared" si="6"/>
        <v>27971867.960480869</v>
      </c>
      <c r="BJ68" s="50">
        <f t="shared" si="7"/>
        <v>449985080.69999999</v>
      </c>
      <c r="BK68" s="129" t="s">
        <v>198</v>
      </c>
      <c r="BL68" s="129" t="s">
        <v>199</v>
      </c>
      <c r="BM68" s="129" t="s">
        <v>200</v>
      </c>
    </row>
    <row r="69" spans="1:65" ht="165" x14ac:dyDescent="0.25">
      <c r="A69" s="20" t="s">
        <v>176</v>
      </c>
      <c r="B69" s="33">
        <v>44386</v>
      </c>
      <c r="C69" s="83">
        <v>0.15920000000000001</v>
      </c>
      <c r="D69" s="83">
        <v>0.21410000000000001</v>
      </c>
      <c r="E69" s="83">
        <v>0.15920000000000001</v>
      </c>
      <c r="F69" s="83">
        <v>0.21410000000000001</v>
      </c>
      <c r="G69" s="134"/>
      <c r="H69" s="134"/>
      <c r="I69" s="35">
        <f t="shared" si="8"/>
        <v>5.4900000000000004E-2</v>
      </c>
      <c r="J69" s="89">
        <v>44877</v>
      </c>
      <c r="K69" s="92">
        <v>-105</v>
      </c>
      <c r="L69" s="94">
        <v>335</v>
      </c>
      <c r="M69" s="94"/>
      <c r="N69" s="37"/>
      <c r="O69" s="101">
        <v>1431559</v>
      </c>
      <c r="P69" s="101">
        <v>1431559</v>
      </c>
      <c r="Q69" s="103">
        <v>50</v>
      </c>
      <c r="R69" s="103">
        <v>41</v>
      </c>
      <c r="S69" s="39">
        <f t="shared" si="9"/>
        <v>9</v>
      </c>
      <c r="T69" s="105">
        <v>0.94178658221684275</v>
      </c>
      <c r="U69" s="105">
        <v>0.90380000000000005</v>
      </c>
      <c r="V69" s="105">
        <v>0.77015174415556986</v>
      </c>
      <c r="W69" s="105">
        <v>0.7661</v>
      </c>
      <c r="X69" s="105">
        <v>9.2247375045824392E-2</v>
      </c>
      <c r="Y69" s="105">
        <v>0.15479999999999999</v>
      </c>
      <c r="Z69" s="105">
        <v>0</v>
      </c>
      <c r="AA69" s="105">
        <v>0</v>
      </c>
      <c r="AB69" s="106" t="s">
        <v>140</v>
      </c>
      <c r="AC69" s="106" t="s">
        <v>144</v>
      </c>
      <c r="AD69" s="106" t="s">
        <v>89</v>
      </c>
      <c r="AE69" s="106" t="s">
        <v>80</v>
      </c>
      <c r="AF69" s="106" t="s">
        <v>142</v>
      </c>
      <c r="AG69" s="106" t="s">
        <v>150</v>
      </c>
      <c r="AH69" s="106" t="s">
        <v>177</v>
      </c>
      <c r="AI69" s="106" t="s">
        <v>80</v>
      </c>
      <c r="AJ69" s="106" t="s">
        <v>178</v>
      </c>
      <c r="AK69" s="106" t="s">
        <v>179</v>
      </c>
      <c r="AL69" s="106" t="s">
        <v>89</v>
      </c>
      <c r="AM69" s="106" t="s">
        <v>80</v>
      </c>
      <c r="AN69" s="107">
        <v>35</v>
      </c>
      <c r="AO69" s="107">
        <v>29</v>
      </c>
      <c r="AP69" s="107">
        <v>16</v>
      </c>
      <c r="AQ69" s="107">
        <v>7</v>
      </c>
      <c r="AR69" s="51"/>
      <c r="AS69" s="51">
        <v>0</v>
      </c>
      <c r="AT69" s="51">
        <v>0</v>
      </c>
      <c r="AU69" s="51">
        <v>0</v>
      </c>
      <c r="AV69" s="51">
        <v>0</v>
      </c>
      <c r="AW69" s="51"/>
      <c r="AX69" s="51"/>
      <c r="AY69" s="51">
        <v>8</v>
      </c>
      <c r="AZ69" s="51">
        <v>8</v>
      </c>
      <c r="BA69" s="51">
        <v>7</v>
      </c>
      <c r="BB69" s="51">
        <v>9</v>
      </c>
      <c r="BC69" s="52"/>
      <c r="BD69" s="114">
        <f t="shared" si="10"/>
        <v>455402696</v>
      </c>
      <c r="BE69" s="119">
        <v>14455620.699999999</v>
      </c>
      <c r="BF69" s="126">
        <v>96104946.905290201</v>
      </c>
      <c r="BG69" s="126">
        <v>68133078.944809332</v>
      </c>
      <c r="BH69" s="126">
        <v>68133078.944809332</v>
      </c>
      <c r="BI69" s="50">
        <f t="shared" si="6"/>
        <v>27971867.960480869</v>
      </c>
      <c r="BJ69" s="50">
        <f t="shared" si="7"/>
        <v>469858316.69999999</v>
      </c>
      <c r="BK69" s="129" t="s">
        <v>198</v>
      </c>
      <c r="BL69" s="129" t="s">
        <v>199</v>
      </c>
      <c r="BM69" s="129" t="s">
        <v>200</v>
      </c>
    </row>
    <row r="70" spans="1:65" ht="165" x14ac:dyDescent="0.25">
      <c r="A70" s="20" t="s">
        <v>176</v>
      </c>
      <c r="B70" s="33">
        <v>44393</v>
      </c>
      <c r="C70" s="83">
        <v>0.1736</v>
      </c>
      <c r="D70" s="83">
        <v>0.22589999999999999</v>
      </c>
      <c r="E70" s="83">
        <v>0.1736</v>
      </c>
      <c r="F70" s="83">
        <v>0.22589999999999999</v>
      </c>
      <c r="G70" s="134"/>
      <c r="H70" s="134"/>
      <c r="I70" s="35">
        <f t="shared" si="8"/>
        <v>5.2299999999999985E-2</v>
      </c>
      <c r="J70" s="89">
        <v>44884</v>
      </c>
      <c r="K70" s="92">
        <v>-112</v>
      </c>
      <c r="L70" s="94">
        <v>220</v>
      </c>
      <c r="M70" s="94">
        <v>662</v>
      </c>
      <c r="N70" s="37"/>
      <c r="O70" s="101">
        <v>1488901</v>
      </c>
      <c r="P70" s="101">
        <v>1488901</v>
      </c>
      <c r="Q70" s="103">
        <v>50</v>
      </c>
      <c r="R70" s="103">
        <v>41</v>
      </c>
      <c r="S70" s="39">
        <f t="shared" si="9"/>
        <v>9</v>
      </c>
      <c r="T70" s="105">
        <v>0.94844445733135019</v>
      </c>
      <c r="U70" s="105">
        <v>0.91790000000000005</v>
      </c>
      <c r="V70" s="105">
        <v>0.80470074262793612</v>
      </c>
      <c r="W70" s="105">
        <v>0.80010000000000003</v>
      </c>
      <c r="X70" s="105">
        <v>0.10584940143030279</v>
      </c>
      <c r="Y70" s="105">
        <v>0.16489999999999999</v>
      </c>
      <c r="Z70" s="105">
        <v>0</v>
      </c>
      <c r="AA70" s="105">
        <v>0</v>
      </c>
      <c r="AB70" s="106" t="s">
        <v>140</v>
      </c>
      <c r="AC70" s="106" t="s">
        <v>144</v>
      </c>
      <c r="AD70" s="106" t="s">
        <v>89</v>
      </c>
      <c r="AE70" s="106" t="s">
        <v>80</v>
      </c>
      <c r="AF70" s="106" t="s">
        <v>142</v>
      </c>
      <c r="AG70" s="106" t="s">
        <v>150</v>
      </c>
      <c r="AH70" s="106" t="s">
        <v>177</v>
      </c>
      <c r="AI70" s="106" t="s">
        <v>80</v>
      </c>
      <c r="AJ70" s="106" t="s">
        <v>178</v>
      </c>
      <c r="AK70" s="106" t="s">
        <v>179</v>
      </c>
      <c r="AL70" s="106"/>
      <c r="AM70" s="106" t="s">
        <v>80</v>
      </c>
      <c r="AN70" s="107"/>
      <c r="AO70" s="107"/>
      <c r="AP70" s="107"/>
      <c r="AQ70" s="107"/>
      <c r="AR70" s="51"/>
      <c r="AS70" s="51">
        <v>0</v>
      </c>
      <c r="AT70" s="51">
        <v>0</v>
      </c>
      <c r="AU70" s="51">
        <v>0</v>
      </c>
      <c r="AV70" s="51">
        <v>0</v>
      </c>
      <c r="AW70" s="51"/>
      <c r="AX70" s="51"/>
      <c r="AY70" s="51">
        <v>8</v>
      </c>
      <c r="AZ70" s="51">
        <v>8</v>
      </c>
      <c r="BA70" s="51">
        <v>7</v>
      </c>
      <c r="BB70" s="51">
        <v>9</v>
      </c>
      <c r="BC70" s="52"/>
      <c r="BD70" s="114">
        <f t="shared" si="10"/>
        <v>455402696</v>
      </c>
      <c r="BE70" s="119">
        <v>14455620.699999999</v>
      </c>
      <c r="BF70" s="126">
        <v>104403312.11991291</v>
      </c>
      <c r="BG70" s="126">
        <v>72433092.208118767</v>
      </c>
      <c r="BH70" s="126">
        <v>72433092.208118767</v>
      </c>
      <c r="BI70" s="50">
        <f t="shared" si="6"/>
        <v>31970219.911794141</v>
      </c>
      <c r="BJ70" s="50">
        <f t="shared" si="7"/>
        <v>469858316.69999999</v>
      </c>
      <c r="BK70" s="129" t="s">
        <v>198</v>
      </c>
      <c r="BL70" s="129" t="s">
        <v>199</v>
      </c>
      <c r="BM70" s="129" t="s">
        <v>200</v>
      </c>
    </row>
    <row r="71" spans="1:65" ht="165" x14ac:dyDescent="0.25">
      <c r="A71" s="20" t="s">
        <v>176</v>
      </c>
      <c r="B71" s="33">
        <v>44400</v>
      </c>
      <c r="C71" s="83">
        <v>0.185</v>
      </c>
      <c r="D71" s="83">
        <v>0.23430000000000001</v>
      </c>
      <c r="E71" s="83">
        <v>0.185</v>
      </c>
      <c r="F71" s="83">
        <v>0.23430000000000001</v>
      </c>
      <c r="G71" s="134"/>
      <c r="H71" s="134"/>
      <c r="I71" s="35">
        <f t="shared" si="8"/>
        <v>4.930000000000001E-2</v>
      </c>
      <c r="J71" s="89">
        <v>44887</v>
      </c>
      <c r="K71" s="92">
        <v>-115</v>
      </c>
      <c r="L71" s="94">
        <v>480</v>
      </c>
      <c r="M71" s="94">
        <v>642</v>
      </c>
      <c r="N71" s="37"/>
      <c r="O71" s="101">
        <v>1527606</v>
      </c>
      <c r="P71" s="101">
        <v>1527606</v>
      </c>
      <c r="Q71" s="103">
        <v>50</v>
      </c>
      <c r="R71" s="103">
        <v>41</v>
      </c>
      <c r="S71" s="39">
        <f t="shared" si="9"/>
        <v>9</v>
      </c>
      <c r="T71" s="105">
        <v>0.9508972650677836</v>
      </c>
      <c r="U71" s="105">
        <v>0.92390000000000005</v>
      </c>
      <c r="V71" s="105">
        <v>0.82161155793252971</v>
      </c>
      <c r="W71" s="105">
        <v>0.82520000000000004</v>
      </c>
      <c r="X71" s="105">
        <v>0.11464579309368107</v>
      </c>
      <c r="Y71" s="105">
        <v>0.17219999999999999</v>
      </c>
      <c r="Z71" s="105">
        <v>0</v>
      </c>
      <c r="AA71" s="105">
        <v>0</v>
      </c>
      <c r="AB71" s="106" t="s">
        <v>140</v>
      </c>
      <c r="AC71" s="106" t="s">
        <v>144</v>
      </c>
      <c r="AD71" s="106" t="s">
        <v>89</v>
      </c>
      <c r="AE71" s="106" t="s">
        <v>80</v>
      </c>
      <c r="AF71" s="106" t="s">
        <v>142</v>
      </c>
      <c r="AG71" s="106" t="s">
        <v>150</v>
      </c>
      <c r="AH71" s="106" t="s">
        <v>177</v>
      </c>
      <c r="AI71" s="106" t="s">
        <v>80</v>
      </c>
      <c r="AJ71" s="106" t="s">
        <v>178</v>
      </c>
      <c r="AK71" s="106" t="s">
        <v>179</v>
      </c>
      <c r="AL71" s="106" t="s">
        <v>89</v>
      </c>
      <c r="AM71" s="106" t="s">
        <v>80</v>
      </c>
      <c r="AN71" s="108">
        <v>34</v>
      </c>
      <c r="AO71" s="108">
        <v>29</v>
      </c>
      <c r="AP71" s="108">
        <v>15</v>
      </c>
      <c r="AQ71" s="108">
        <v>7</v>
      </c>
      <c r="AR71" s="51"/>
      <c r="AS71" s="51">
        <v>0</v>
      </c>
      <c r="AT71" s="51">
        <v>0</v>
      </c>
      <c r="AU71" s="51">
        <v>0</v>
      </c>
      <c r="AV71" s="51">
        <v>0</v>
      </c>
      <c r="AW71" s="51"/>
      <c r="AX71" s="51"/>
      <c r="AY71" s="51">
        <v>9</v>
      </c>
      <c r="AZ71" s="51">
        <v>8</v>
      </c>
      <c r="BA71" s="51">
        <v>7</v>
      </c>
      <c r="BB71" s="51">
        <v>9</v>
      </c>
      <c r="BC71" s="52"/>
      <c r="BD71" s="114">
        <f t="shared" si="10"/>
        <v>455402696</v>
      </c>
      <c r="BE71" s="120"/>
      <c r="BF71" s="127"/>
      <c r="BG71" s="127"/>
      <c r="BH71" s="127"/>
      <c r="BI71" s="50">
        <f t="shared" si="6"/>
        <v>0</v>
      </c>
      <c r="BJ71" s="50">
        <f t="shared" si="7"/>
        <v>455402696</v>
      </c>
      <c r="BK71" s="129" t="s">
        <v>198</v>
      </c>
      <c r="BL71" s="129" t="s">
        <v>199</v>
      </c>
      <c r="BM71" s="129" t="s">
        <v>200</v>
      </c>
    </row>
    <row r="72" spans="1:65" ht="165" x14ac:dyDescent="0.25">
      <c r="A72" s="20" t="s">
        <v>176</v>
      </c>
      <c r="B72" s="33">
        <v>44407</v>
      </c>
      <c r="C72" s="83">
        <v>0.20280000000000001</v>
      </c>
      <c r="D72" s="83">
        <v>0.24890000000000001</v>
      </c>
      <c r="E72" s="83">
        <v>0.20280000000000001</v>
      </c>
      <c r="F72" s="83">
        <v>0.24890000000000001</v>
      </c>
      <c r="G72" s="134"/>
      <c r="H72" s="134"/>
      <c r="I72" s="35">
        <f t="shared" si="8"/>
        <v>4.6100000000000002E-2</v>
      </c>
      <c r="J72" s="89">
        <v>44900</v>
      </c>
      <c r="K72" s="92">
        <v>-128</v>
      </c>
      <c r="L72" s="94">
        <v>532</v>
      </c>
      <c r="M72" s="94">
        <v>638</v>
      </c>
      <c r="N72" s="37"/>
      <c r="O72" s="101">
        <v>1595217</v>
      </c>
      <c r="P72" s="101">
        <v>1595217</v>
      </c>
      <c r="Q72" s="103">
        <v>50</v>
      </c>
      <c r="R72" s="103">
        <v>43</v>
      </c>
      <c r="S72" s="39">
        <f t="shared" si="9"/>
        <v>7</v>
      </c>
      <c r="T72" s="105">
        <v>0.95547613550425803</v>
      </c>
      <c r="U72" s="105">
        <v>0.92669999999999997</v>
      </c>
      <c r="V72" s="105">
        <v>0.855069504318552</v>
      </c>
      <c r="W72" s="105">
        <v>0.84</v>
      </c>
      <c r="X72" s="105">
        <v>0.1364480154483366</v>
      </c>
      <c r="Y72" s="105">
        <v>0.18779999999999999</v>
      </c>
      <c r="Z72" s="105">
        <v>0</v>
      </c>
      <c r="AA72" s="105">
        <v>0</v>
      </c>
      <c r="AB72" s="106" t="s">
        <v>140</v>
      </c>
      <c r="AC72" s="106" t="s">
        <v>144</v>
      </c>
      <c r="AD72" s="106" t="s">
        <v>89</v>
      </c>
      <c r="AE72" s="106" t="s">
        <v>80</v>
      </c>
      <c r="AF72" s="106" t="s">
        <v>142</v>
      </c>
      <c r="AG72" s="106" t="s">
        <v>150</v>
      </c>
      <c r="AH72" s="106" t="s">
        <v>177</v>
      </c>
      <c r="AI72" s="106" t="s">
        <v>80</v>
      </c>
      <c r="AJ72" s="106" t="s">
        <v>178</v>
      </c>
      <c r="AK72" s="106" t="s">
        <v>179</v>
      </c>
      <c r="AL72" s="106" t="s">
        <v>89</v>
      </c>
      <c r="AM72" s="106" t="s">
        <v>80</v>
      </c>
      <c r="AN72" s="107">
        <v>34</v>
      </c>
      <c r="AO72" s="107">
        <v>29</v>
      </c>
      <c r="AP72" s="107">
        <v>15</v>
      </c>
      <c r="AQ72" s="107">
        <v>7</v>
      </c>
      <c r="AR72" s="51"/>
      <c r="AS72" s="51">
        <v>0</v>
      </c>
      <c r="AT72" s="51">
        <v>0</v>
      </c>
      <c r="AU72" s="51">
        <v>0</v>
      </c>
      <c r="AV72" s="51">
        <v>0</v>
      </c>
      <c r="AW72" s="51"/>
      <c r="AX72" s="51"/>
      <c r="AY72" s="51">
        <v>8</v>
      </c>
      <c r="AZ72" s="51">
        <v>8</v>
      </c>
      <c r="BA72" s="51">
        <v>7</v>
      </c>
      <c r="BB72" s="51">
        <v>9</v>
      </c>
      <c r="BC72" s="52"/>
      <c r="BD72" s="114">
        <f t="shared" si="10"/>
        <v>455402696</v>
      </c>
      <c r="BE72" s="119">
        <v>14455620.699999999</v>
      </c>
      <c r="BF72" s="126">
        <v>87789580.272400424</v>
      </c>
      <c r="BG72" s="126">
        <v>72433092.198118746</v>
      </c>
      <c r="BH72" s="126">
        <v>79491215.057777673</v>
      </c>
      <c r="BI72" s="50">
        <f t="shared" si="6"/>
        <v>15356488.074281678</v>
      </c>
      <c r="BJ72" s="50">
        <f t="shared" si="7"/>
        <v>469858316.69999999</v>
      </c>
      <c r="BK72" s="129" t="s">
        <v>198</v>
      </c>
      <c r="BL72" s="129" t="s">
        <v>199</v>
      </c>
      <c r="BM72" s="129" t="s">
        <v>200</v>
      </c>
    </row>
    <row r="73" spans="1:65" ht="165" x14ac:dyDescent="0.25">
      <c r="A73" s="20" t="s">
        <v>176</v>
      </c>
      <c r="B73" s="33">
        <v>44414</v>
      </c>
      <c r="C73" s="83">
        <v>0.22409999999999999</v>
      </c>
      <c r="D73" s="83">
        <v>0.2671</v>
      </c>
      <c r="E73" s="83">
        <v>0.22409999999999999</v>
      </c>
      <c r="F73" s="83">
        <v>0.2671</v>
      </c>
      <c r="G73" s="134"/>
      <c r="H73" s="134"/>
      <c r="I73" s="35">
        <f t="shared" si="8"/>
        <v>4.300000000000001E-2</v>
      </c>
      <c r="J73" s="89">
        <v>44907</v>
      </c>
      <c r="K73" s="92">
        <v>-135</v>
      </c>
      <c r="L73" s="94">
        <v>510</v>
      </c>
      <c r="M73" s="94">
        <v>730</v>
      </c>
      <c r="N73" s="37"/>
      <c r="O73" s="101">
        <v>1656078</v>
      </c>
      <c r="P73" s="101">
        <v>1656078</v>
      </c>
      <c r="Q73" s="103">
        <v>51</v>
      </c>
      <c r="R73" s="103">
        <v>45</v>
      </c>
      <c r="S73" s="39">
        <f t="shared" si="9"/>
        <v>6</v>
      </c>
      <c r="T73" s="105">
        <v>0.95931160202439902</v>
      </c>
      <c r="U73" s="105">
        <v>0.93020000000000003</v>
      </c>
      <c r="V73" s="105">
        <v>0.8836658025181866</v>
      </c>
      <c r="W73" s="105">
        <v>0.87629999999999997</v>
      </c>
      <c r="X73" s="105">
        <v>0.15800752869058621</v>
      </c>
      <c r="Y73" s="105">
        <v>0.20549999999999999</v>
      </c>
      <c r="Z73" s="105">
        <v>0</v>
      </c>
      <c r="AA73" s="105">
        <v>0</v>
      </c>
      <c r="AB73" s="106" t="s">
        <v>140</v>
      </c>
      <c r="AC73" s="106" t="s">
        <v>144</v>
      </c>
      <c r="AD73" s="106" t="s">
        <v>89</v>
      </c>
      <c r="AE73" s="106" t="s">
        <v>80</v>
      </c>
      <c r="AF73" s="106" t="s">
        <v>142</v>
      </c>
      <c r="AG73" s="106" t="s">
        <v>150</v>
      </c>
      <c r="AH73" s="106" t="s">
        <v>177</v>
      </c>
      <c r="AI73" s="106" t="s">
        <v>80</v>
      </c>
      <c r="AJ73" s="106" t="s">
        <v>178</v>
      </c>
      <c r="AK73" s="106" t="s">
        <v>179</v>
      </c>
      <c r="AL73" s="106" t="s">
        <v>89</v>
      </c>
      <c r="AM73" s="106" t="s">
        <v>80</v>
      </c>
      <c r="AN73" s="107">
        <v>35</v>
      </c>
      <c r="AO73" s="107">
        <v>30</v>
      </c>
      <c r="AP73" s="107">
        <v>16</v>
      </c>
      <c r="AQ73" s="107">
        <v>7</v>
      </c>
      <c r="AR73" s="51"/>
      <c r="AS73" s="51">
        <v>0</v>
      </c>
      <c r="AT73" s="51">
        <v>0</v>
      </c>
      <c r="AU73" s="51">
        <v>0</v>
      </c>
      <c r="AV73" s="51">
        <v>0</v>
      </c>
      <c r="AW73" s="51"/>
      <c r="AX73" s="51"/>
      <c r="AY73" s="51">
        <v>8</v>
      </c>
      <c r="AZ73" s="51">
        <v>8</v>
      </c>
      <c r="BA73" s="51">
        <v>7</v>
      </c>
      <c r="BB73" s="51">
        <v>9</v>
      </c>
      <c r="BC73" s="52"/>
      <c r="BD73" s="114">
        <f t="shared" si="10"/>
        <v>455402696</v>
      </c>
      <c r="BE73" s="119">
        <v>14455620.699999999</v>
      </c>
      <c r="BF73" s="126">
        <v>87789580.272400424</v>
      </c>
      <c r="BG73" s="126">
        <v>72433092.198118746</v>
      </c>
      <c r="BH73" s="126">
        <v>79491215.057777673</v>
      </c>
      <c r="BI73" s="50">
        <f t="shared" si="6"/>
        <v>15356488.074281678</v>
      </c>
      <c r="BJ73" s="50">
        <f t="shared" si="7"/>
        <v>469858316.69999999</v>
      </c>
      <c r="BK73" s="129" t="s">
        <v>198</v>
      </c>
      <c r="BL73" s="129" t="s">
        <v>199</v>
      </c>
      <c r="BM73" s="129" t="s">
        <v>200</v>
      </c>
    </row>
    <row r="74" spans="1:65" ht="165" x14ac:dyDescent="0.25">
      <c r="A74" s="20" t="s">
        <v>176</v>
      </c>
      <c r="B74" s="33">
        <v>44421</v>
      </c>
      <c r="C74" s="83">
        <v>0.24390000000000001</v>
      </c>
      <c r="D74" s="83">
        <v>0.28449999999999998</v>
      </c>
      <c r="E74" s="83">
        <v>0.24390000000000001</v>
      </c>
      <c r="F74" s="83">
        <v>0.28449999999999998</v>
      </c>
      <c r="G74" s="134"/>
      <c r="H74" s="134"/>
      <c r="I74" s="35">
        <f t="shared" si="8"/>
        <v>4.0599999999999969E-2</v>
      </c>
      <c r="J74" s="89">
        <v>44915</v>
      </c>
      <c r="K74" s="92">
        <v>-143</v>
      </c>
      <c r="L74" s="94">
        <v>596</v>
      </c>
      <c r="M74" s="94">
        <v>733</v>
      </c>
      <c r="N74" s="37"/>
      <c r="O74" s="101">
        <v>1717931</v>
      </c>
      <c r="P74" s="101">
        <v>1717931</v>
      </c>
      <c r="Q74" s="103">
        <v>53</v>
      </c>
      <c r="R74" s="103">
        <v>45</v>
      </c>
      <c r="S74" s="39">
        <f t="shared" si="9"/>
        <v>8</v>
      </c>
      <c r="T74" s="105">
        <v>0.96218534535253497</v>
      </c>
      <c r="U74" s="105">
        <v>0.93240000000000001</v>
      </c>
      <c r="V74" s="105">
        <v>0.89825013855917935</v>
      </c>
      <c r="W74" s="105">
        <v>0.89249999999999996</v>
      </c>
      <c r="X74" s="105">
        <v>0.17973838162421546</v>
      </c>
      <c r="Y74" s="105">
        <v>0.22420000000000001</v>
      </c>
      <c r="Z74" s="105">
        <v>0</v>
      </c>
      <c r="AA74" s="105">
        <v>0</v>
      </c>
      <c r="AB74" s="106" t="s">
        <v>140</v>
      </c>
      <c r="AC74" s="106" t="s">
        <v>144</v>
      </c>
      <c r="AD74" s="106" t="s">
        <v>89</v>
      </c>
      <c r="AE74" s="106" t="s">
        <v>80</v>
      </c>
      <c r="AF74" s="106" t="s">
        <v>142</v>
      </c>
      <c r="AG74" s="106" t="s">
        <v>150</v>
      </c>
      <c r="AH74" s="106" t="s">
        <v>177</v>
      </c>
      <c r="AI74" s="106" t="s">
        <v>80</v>
      </c>
      <c r="AJ74" s="106" t="s">
        <v>178</v>
      </c>
      <c r="AK74" s="106" t="s">
        <v>179</v>
      </c>
      <c r="AL74" s="106" t="s">
        <v>89</v>
      </c>
      <c r="AM74" s="106" t="s">
        <v>80</v>
      </c>
      <c r="AN74" s="107">
        <v>35</v>
      </c>
      <c r="AO74" s="107">
        <v>30</v>
      </c>
      <c r="AP74" s="107">
        <v>16</v>
      </c>
      <c r="AQ74" s="107">
        <v>7</v>
      </c>
      <c r="AR74" s="51"/>
      <c r="AS74" s="51">
        <v>0</v>
      </c>
      <c r="AT74" s="51">
        <v>0</v>
      </c>
      <c r="AU74" s="51">
        <v>0</v>
      </c>
      <c r="AV74" s="51">
        <v>0</v>
      </c>
      <c r="AW74" s="51"/>
      <c r="AX74" s="51"/>
      <c r="AY74" s="51">
        <v>8</v>
      </c>
      <c r="AZ74" s="51">
        <v>8</v>
      </c>
      <c r="BA74" s="51">
        <v>7</v>
      </c>
      <c r="BB74" s="51">
        <v>9</v>
      </c>
      <c r="BC74" s="52"/>
      <c r="BD74" s="114">
        <f t="shared" si="10"/>
        <v>455402696</v>
      </c>
      <c r="BE74" s="119">
        <v>14455620.699999999</v>
      </c>
      <c r="BF74" s="126">
        <v>88715090.519633055</v>
      </c>
      <c r="BG74" s="126">
        <v>72433092.198118746</v>
      </c>
      <c r="BH74" s="126">
        <v>79491215.057777673</v>
      </c>
      <c r="BI74" s="50">
        <f t="shared" si="6"/>
        <v>16281998.321514308</v>
      </c>
      <c r="BJ74" s="50">
        <f t="shared" si="7"/>
        <v>469858316.69999999</v>
      </c>
      <c r="BK74" s="129" t="s">
        <v>198</v>
      </c>
      <c r="BL74" s="129" t="s">
        <v>199</v>
      </c>
      <c r="BM74" s="129" t="s">
        <v>200</v>
      </c>
    </row>
    <row r="75" spans="1:65" ht="165" x14ac:dyDescent="0.25">
      <c r="A75" s="20" t="s">
        <v>176</v>
      </c>
      <c r="B75" s="33">
        <v>44428</v>
      </c>
      <c r="C75" s="83">
        <v>0.26550000000000001</v>
      </c>
      <c r="D75" s="83">
        <v>0.30249999999999999</v>
      </c>
      <c r="E75" s="83">
        <v>0.26550000000000001</v>
      </c>
      <c r="F75" s="83">
        <v>0.30249999999999999</v>
      </c>
      <c r="G75" s="134"/>
      <c r="H75" s="134"/>
      <c r="I75" s="35">
        <f t="shared" si="8"/>
        <v>3.6999999999999977E-2</v>
      </c>
      <c r="J75" s="89">
        <v>44898</v>
      </c>
      <c r="K75" s="92">
        <v>-126</v>
      </c>
      <c r="L75" s="94">
        <v>536</v>
      </c>
      <c r="M75" s="94">
        <v>809</v>
      </c>
      <c r="N75" s="37"/>
      <c r="O75" s="101">
        <v>1784155</v>
      </c>
      <c r="P75" s="101">
        <v>1784155</v>
      </c>
      <c r="Q75" s="103">
        <v>53</v>
      </c>
      <c r="R75" s="103">
        <v>39</v>
      </c>
      <c r="S75" s="39">
        <f t="shared" si="9"/>
        <v>14</v>
      </c>
      <c r="T75" s="105">
        <v>0.96470308081175316</v>
      </c>
      <c r="U75" s="105">
        <v>0.93620000000000003</v>
      </c>
      <c r="V75" s="105">
        <v>0.91244739756229465</v>
      </c>
      <c r="W75" s="105">
        <v>0.90369999999999995</v>
      </c>
      <c r="X75" s="105">
        <v>0.20418708673613145</v>
      </c>
      <c r="Y75" s="105">
        <v>0.24399999999999999</v>
      </c>
      <c r="Z75" s="105">
        <v>0</v>
      </c>
      <c r="AA75" s="105">
        <v>0</v>
      </c>
      <c r="AB75" s="106" t="s">
        <v>140</v>
      </c>
      <c r="AC75" s="106" t="s">
        <v>144</v>
      </c>
      <c r="AD75" s="106" t="s">
        <v>89</v>
      </c>
      <c r="AE75" s="106" t="s">
        <v>80</v>
      </c>
      <c r="AF75" s="106" t="s">
        <v>142</v>
      </c>
      <c r="AG75" s="106" t="s">
        <v>150</v>
      </c>
      <c r="AH75" s="106" t="s">
        <v>177</v>
      </c>
      <c r="AI75" s="106" t="s">
        <v>80</v>
      </c>
      <c r="AJ75" s="106" t="s">
        <v>178</v>
      </c>
      <c r="AK75" s="106" t="s">
        <v>179</v>
      </c>
      <c r="AL75" s="106" t="s">
        <v>89</v>
      </c>
      <c r="AM75" s="106" t="s">
        <v>80</v>
      </c>
      <c r="AN75" s="107">
        <v>38</v>
      </c>
      <c r="AO75" s="107">
        <v>31</v>
      </c>
      <c r="AP75" s="107">
        <v>17</v>
      </c>
      <c r="AQ75" s="107">
        <v>7</v>
      </c>
      <c r="AR75" s="51"/>
      <c r="AS75" s="51">
        <v>0</v>
      </c>
      <c r="AT75" s="51">
        <v>0</v>
      </c>
      <c r="AU75" s="51">
        <v>0</v>
      </c>
      <c r="AV75" s="51">
        <v>0</v>
      </c>
      <c r="AW75" s="51"/>
      <c r="AX75" s="51"/>
      <c r="AY75" s="51">
        <v>8</v>
      </c>
      <c r="AZ75" s="51">
        <v>8</v>
      </c>
      <c r="BA75" s="51">
        <v>7</v>
      </c>
      <c r="BB75" s="51">
        <v>9</v>
      </c>
      <c r="BC75" s="52"/>
      <c r="BD75" s="114">
        <f t="shared" si="10"/>
        <v>455402696</v>
      </c>
      <c r="BE75" s="119">
        <v>14455620.699999999</v>
      </c>
      <c r="BF75" s="126">
        <v>88715090.519633055</v>
      </c>
      <c r="BG75" s="126">
        <v>72433092.198118746</v>
      </c>
      <c r="BH75" s="126">
        <v>79491215.057777673</v>
      </c>
      <c r="BI75" s="50">
        <f t="shared" si="6"/>
        <v>16281998.321514308</v>
      </c>
      <c r="BJ75" s="50">
        <f t="shared" si="7"/>
        <v>469858316.69999999</v>
      </c>
      <c r="BK75" s="129" t="s">
        <v>198</v>
      </c>
      <c r="BL75" s="129" t="s">
        <v>199</v>
      </c>
      <c r="BM75" s="129" t="s">
        <v>200</v>
      </c>
    </row>
    <row r="76" spans="1:65" ht="165" x14ac:dyDescent="0.25">
      <c r="A76" s="20" t="s">
        <v>176</v>
      </c>
      <c r="B76" s="33">
        <v>44435</v>
      </c>
      <c r="C76" s="83">
        <v>0.28910000000000002</v>
      </c>
      <c r="D76" s="83">
        <v>0.32040000000000002</v>
      </c>
      <c r="E76" s="83">
        <v>0.28910000000000002</v>
      </c>
      <c r="F76" s="83">
        <v>0.32040000000000002</v>
      </c>
      <c r="G76" s="134"/>
      <c r="H76" s="134"/>
      <c r="I76" s="35">
        <f t="shared" si="8"/>
        <v>3.1299999999999994E-2</v>
      </c>
      <c r="J76" s="89">
        <v>44901</v>
      </c>
      <c r="K76" s="92">
        <v>-129</v>
      </c>
      <c r="L76" s="94">
        <v>482</v>
      </c>
      <c r="M76" s="94">
        <v>804</v>
      </c>
      <c r="N76" s="37"/>
      <c r="O76" s="101">
        <v>1850470</v>
      </c>
      <c r="P76" s="101">
        <v>1850470</v>
      </c>
      <c r="Q76" s="103">
        <v>53</v>
      </c>
      <c r="R76" s="103">
        <v>45</v>
      </c>
      <c r="S76" s="39">
        <f t="shared" si="9"/>
        <v>8</v>
      </c>
      <c r="T76" s="105">
        <v>0.96672503585799863</v>
      </c>
      <c r="U76" s="105">
        <v>0.93810000000000004</v>
      </c>
      <c r="V76" s="105">
        <v>0.92539508593300301</v>
      </c>
      <c r="W76" s="105">
        <v>0.9093</v>
      </c>
      <c r="X76" s="105">
        <v>0.2259240784389106</v>
      </c>
      <c r="Y76" s="105">
        <v>0.26440000000000002</v>
      </c>
      <c r="Z76" s="105">
        <v>0</v>
      </c>
      <c r="AA76" s="105">
        <v>0</v>
      </c>
      <c r="AB76" s="106" t="s">
        <v>140</v>
      </c>
      <c r="AC76" s="106" t="s">
        <v>144</v>
      </c>
      <c r="AD76" s="106" t="s">
        <v>89</v>
      </c>
      <c r="AE76" s="106" t="s">
        <v>80</v>
      </c>
      <c r="AF76" s="106" t="s">
        <v>142</v>
      </c>
      <c r="AG76" s="106" t="s">
        <v>150</v>
      </c>
      <c r="AH76" s="106" t="s">
        <v>177</v>
      </c>
      <c r="AI76" s="106" t="s">
        <v>80</v>
      </c>
      <c r="AJ76" s="106" t="s">
        <v>178</v>
      </c>
      <c r="AK76" s="106" t="s">
        <v>179</v>
      </c>
      <c r="AL76" s="106" t="s">
        <v>89</v>
      </c>
      <c r="AM76" s="106" t="s">
        <v>80</v>
      </c>
      <c r="AN76" s="107">
        <v>39</v>
      </c>
      <c r="AO76" s="107">
        <v>34</v>
      </c>
      <c r="AP76" s="107">
        <v>18</v>
      </c>
      <c r="AQ76" s="107">
        <v>7</v>
      </c>
      <c r="AR76" s="51"/>
      <c r="AS76" s="51">
        <v>0</v>
      </c>
      <c r="AT76" s="51">
        <v>0</v>
      </c>
      <c r="AU76" s="51">
        <v>0</v>
      </c>
      <c r="AV76" s="51">
        <v>0</v>
      </c>
      <c r="AW76" s="51"/>
      <c r="AX76" s="51"/>
      <c r="AY76" s="51">
        <v>8</v>
      </c>
      <c r="AZ76" s="51">
        <v>8</v>
      </c>
      <c r="BA76" s="51">
        <v>7</v>
      </c>
      <c r="BB76" s="51">
        <v>9</v>
      </c>
      <c r="BC76" s="52"/>
      <c r="BD76" s="114">
        <f t="shared" si="10"/>
        <v>455402696</v>
      </c>
      <c r="BE76" s="119">
        <v>14455620.699999999</v>
      </c>
      <c r="BF76" s="126">
        <v>88715090.519633055</v>
      </c>
      <c r="BG76" s="126">
        <v>72433092.198118746</v>
      </c>
      <c r="BH76" s="126">
        <v>79491215.057777673</v>
      </c>
      <c r="BI76" s="50">
        <f t="shared" si="6"/>
        <v>16281998.321514308</v>
      </c>
      <c r="BJ76" s="50">
        <f t="shared" si="7"/>
        <v>469858316.69999999</v>
      </c>
      <c r="BK76" s="129" t="s">
        <v>198</v>
      </c>
      <c r="BL76" s="129" t="s">
        <v>199</v>
      </c>
      <c r="BM76" s="129" t="s">
        <v>200</v>
      </c>
    </row>
    <row r="77" spans="1:65" ht="165" x14ac:dyDescent="0.25">
      <c r="A77" s="20" t="s">
        <v>176</v>
      </c>
      <c r="B77" s="33">
        <v>44442</v>
      </c>
      <c r="C77" s="83">
        <v>0.30826359989739566</v>
      </c>
      <c r="D77" s="83">
        <v>0.33800000000000002</v>
      </c>
      <c r="E77" s="83">
        <v>0.30826359989739566</v>
      </c>
      <c r="F77" s="83">
        <v>0.33800000000000002</v>
      </c>
      <c r="G77" s="134"/>
      <c r="H77" s="134"/>
      <c r="I77" s="35">
        <f t="shared" si="8"/>
        <v>2.9736400102604366E-2</v>
      </c>
      <c r="J77" s="89">
        <v>44908</v>
      </c>
      <c r="K77" s="92">
        <v>-136</v>
      </c>
      <c r="L77" s="94">
        <v>556</v>
      </c>
      <c r="M77" s="94">
        <v>893</v>
      </c>
      <c r="N77" s="37"/>
      <c r="O77" s="101">
        <v>1930003</v>
      </c>
      <c r="P77" s="101">
        <v>1930003</v>
      </c>
      <c r="Q77" s="103">
        <v>53</v>
      </c>
      <c r="R77" s="103">
        <v>46</v>
      </c>
      <c r="S77" s="39">
        <f t="shared" si="9"/>
        <v>7</v>
      </c>
      <c r="T77" s="105">
        <v>0.96841647062892922</v>
      </c>
      <c r="U77" s="105">
        <v>0.93959999999999999</v>
      </c>
      <c r="V77" s="105">
        <v>0.937592073690383</v>
      </c>
      <c r="W77" s="105">
        <v>0.91700000000000004</v>
      </c>
      <c r="X77" s="105">
        <v>0.24677739260219198</v>
      </c>
      <c r="Y77" s="105">
        <v>0.28420000000000001</v>
      </c>
      <c r="Z77" s="105">
        <v>0</v>
      </c>
      <c r="AA77" s="105">
        <v>0</v>
      </c>
      <c r="AB77" s="106" t="s">
        <v>140</v>
      </c>
      <c r="AC77" s="106" t="s">
        <v>144</v>
      </c>
      <c r="AD77" s="106" t="s">
        <v>89</v>
      </c>
      <c r="AE77" s="106" t="s">
        <v>80</v>
      </c>
      <c r="AF77" s="106" t="s">
        <v>142</v>
      </c>
      <c r="AG77" s="106" t="s">
        <v>150</v>
      </c>
      <c r="AH77" s="106" t="s">
        <v>177</v>
      </c>
      <c r="AI77" s="106" t="s">
        <v>80</v>
      </c>
      <c r="AJ77" s="106" t="s">
        <v>178</v>
      </c>
      <c r="AK77" s="106" t="s">
        <v>179</v>
      </c>
      <c r="AL77" s="106" t="s">
        <v>89</v>
      </c>
      <c r="AM77" s="106" t="s">
        <v>80</v>
      </c>
      <c r="AN77" s="107">
        <v>40</v>
      </c>
      <c r="AO77" s="107">
        <v>35</v>
      </c>
      <c r="AP77" s="107">
        <v>19</v>
      </c>
      <c r="AQ77" s="107">
        <v>8</v>
      </c>
      <c r="AR77" s="51"/>
      <c r="AS77" s="51">
        <v>0</v>
      </c>
      <c r="AT77" s="51">
        <v>0</v>
      </c>
      <c r="AU77" s="51">
        <v>0</v>
      </c>
      <c r="AV77" s="51">
        <v>0</v>
      </c>
      <c r="AW77" s="51"/>
      <c r="AX77" s="51"/>
      <c r="AY77" s="51">
        <v>8</v>
      </c>
      <c r="AZ77" s="51">
        <v>8</v>
      </c>
      <c r="BA77" s="51">
        <v>7</v>
      </c>
      <c r="BB77" s="51">
        <v>9</v>
      </c>
      <c r="BC77" s="52"/>
      <c r="BD77" s="114">
        <f t="shared" si="10"/>
        <v>455402696</v>
      </c>
      <c r="BE77" s="119">
        <v>14455620.699999999</v>
      </c>
      <c r="BF77" s="126">
        <v>88715090.519633055</v>
      </c>
      <c r="BG77" s="126">
        <v>79491215.057777673</v>
      </c>
      <c r="BH77" s="126">
        <v>88020345.300628424</v>
      </c>
      <c r="BI77" s="50">
        <f t="shared" si="6"/>
        <v>9223875.4618553817</v>
      </c>
      <c r="BJ77" s="50">
        <f t="shared" si="7"/>
        <v>469858316.69999999</v>
      </c>
      <c r="BK77" s="129" t="s">
        <v>198</v>
      </c>
      <c r="BL77" s="129" t="s">
        <v>199</v>
      </c>
      <c r="BM77" s="129" t="s">
        <v>200</v>
      </c>
    </row>
    <row r="78" spans="1:65" ht="165" x14ac:dyDescent="0.25">
      <c r="A78" s="20" t="s">
        <v>176</v>
      </c>
      <c r="B78" s="33">
        <v>44449</v>
      </c>
      <c r="C78" s="83">
        <v>0.33029999999999998</v>
      </c>
      <c r="D78" s="83">
        <v>0.36030000000000001</v>
      </c>
      <c r="E78" s="83">
        <v>0.33029999999999998</v>
      </c>
      <c r="F78" s="83">
        <v>0.36030000000000001</v>
      </c>
      <c r="G78" s="134"/>
      <c r="H78" s="134"/>
      <c r="I78" s="35">
        <f t="shared" si="8"/>
        <v>3.0000000000000027E-2</v>
      </c>
      <c r="J78" s="89">
        <v>44914</v>
      </c>
      <c r="K78" s="92">
        <v>-142</v>
      </c>
      <c r="L78" s="94">
        <v>522</v>
      </c>
      <c r="M78" s="94">
        <v>1120</v>
      </c>
      <c r="N78" s="37"/>
      <c r="O78" s="101">
        <v>1998267</v>
      </c>
      <c r="P78" s="101">
        <v>1998267</v>
      </c>
      <c r="Q78" s="103">
        <v>53</v>
      </c>
      <c r="R78" s="103">
        <v>46</v>
      </c>
      <c r="S78" s="39">
        <f t="shared" si="9"/>
        <v>7</v>
      </c>
      <c r="T78" s="105">
        <v>0.96996550248883628</v>
      </c>
      <c r="U78" s="105">
        <v>0.94099999999999995</v>
      </c>
      <c r="V78" s="105">
        <v>0.94867012424222497</v>
      </c>
      <c r="W78" s="105">
        <v>0.9244</v>
      </c>
      <c r="X78" s="105">
        <v>0.27184696108235218</v>
      </c>
      <c r="Y78" s="105">
        <v>0.30609999999999998</v>
      </c>
      <c r="Z78" s="105">
        <v>0</v>
      </c>
      <c r="AA78" s="105">
        <v>0</v>
      </c>
      <c r="AB78" s="106" t="s">
        <v>140</v>
      </c>
      <c r="AC78" s="106" t="s">
        <v>144</v>
      </c>
      <c r="AD78" s="106" t="s">
        <v>89</v>
      </c>
      <c r="AE78" s="106" t="s">
        <v>80</v>
      </c>
      <c r="AF78" s="106" t="s">
        <v>142</v>
      </c>
      <c r="AG78" s="106" t="s">
        <v>150</v>
      </c>
      <c r="AH78" s="106" t="s">
        <v>177</v>
      </c>
      <c r="AI78" s="106" t="s">
        <v>80</v>
      </c>
      <c r="AJ78" s="106" t="s">
        <v>178</v>
      </c>
      <c r="AK78" s="106" t="s">
        <v>179</v>
      </c>
      <c r="AL78" s="106" t="s">
        <v>89</v>
      </c>
      <c r="AM78" s="106" t="s">
        <v>80</v>
      </c>
      <c r="AN78" s="107">
        <v>40</v>
      </c>
      <c r="AO78" s="107">
        <v>35</v>
      </c>
      <c r="AP78" s="107">
        <v>19</v>
      </c>
      <c r="AQ78" s="107">
        <v>8</v>
      </c>
      <c r="AR78" s="51"/>
      <c r="AS78" s="51">
        <v>0</v>
      </c>
      <c r="AT78" s="51">
        <v>0</v>
      </c>
      <c r="AU78" s="51">
        <v>0</v>
      </c>
      <c r="AV78" s="51">
        <v>0</v>
      </c>
      <c r="AW78" s="51"/>
      <c r="AX78" s="51"/>
      <c r="AY78" s="51">
        <v>8</v>
      </c>
      <c r="AZ78" s="51">
        <v>8</v>
      </c>
      <c r="BA78" s="51">
        <v>7</v>
      </c>
      <c r="BB78" s="51">
        <v>9</v>
      </c>
      <c r="BC78" s="52"/>
      <c r="BD78" s="114">
        <f t="shared" si="10"/>
        <v>455402696</v>
      </c>
      <c r="BE78" s="119">
        <v>14455620.699999999</v>
      </c>
      <c r="BF78" s="126">
        <v>104186483.02</v>
      </c>
      <c r="BG78" s="126">
        <v>88020345.300628424</v>
      </c>
      <c r="BH78" s="126">
        <v>88020345.300628424</v>
      </c>
      <c r="BI78" s="50">
        <f t="shared" si="6"/>
        <v>16166137.719371572</v>
      </c>
      <c r="BJ78" s="50">
        <f t="shared" si="7"/>
        <v>469858316.69999999</v>
      </c>
      <c r="BK78" s="129" t="s">
        <v>198</v>
      </c>
      <c r="BL78" s="129" t="s">
        <v>199</v>
      </c>
      <c r="BM78" s="129" t="s">
        <v>200</v>
      </c>
    </row>
    <row r="79" spans="1:65" ht="165" x14ac:dyDescent="0.25">
      <c r="A79" s="20" t="s">
        <v>176</v>
      </c>
      <c r="B79" s="33">
        <v>44456</v>
      </c>
      <c r="C79" s="83">
        <v>0.35220000000000001</v>
      </c>
      <c r="D79" s="83">
        <v>0.37930000000000003</v>
      </c>
      <c r="E79" s="83">
        <v>0.35220000000000001</v>
      </c>
      <c r="F79" s="83">
        <v>0.37930000000000003</v>
      </c>
      <c r="G79" s="134"/>
      <c r="H79" s="134"/>
      <c r="I79" s="35">
        <f t="shared" si="8"/>
        <v>2.7100000000000013E-2</v>
      </c>
      <c r="J79" s="89">
        <v>44944</v>
      </c>
      <c r="K79" s="92">
        <v>-172</v>
      </c>
      <c r="L79" s="94">
        <v>513</v>
      </c>
      <c r="M79" s="94">
        <v>1171</v>
      </c>
      <c r="N79" s="37"/>
      <c r="O79" s="101">
        <v>1970954</v>
      </c>
      <c r="P79" s="101">
        <v>1970954</v>
      </c>
      <c r="Q79" s="103">
        <v>55</v>
      </c>
      <c r="R79" s="103">
        <v>46</v>
      </c>
      <c r="S79" s="39">
        <f t="shared" si="9"/>
        <v>9</v>
      </c>
      <c r="T79" s="105">
        <v>0.97144333111915337</v>
      </c>
      <c r="U79" s="105">
        <v>0.94179999999999997</v>
      </c>
      <c r="V79" s="105">
        <v>0.95923759685039767</v>
      </c>
      <c r="W79" s="105">
        <v>0.92610000000000003</v>
      </c>
      <c r="X79" s="105">
        <v>0.2967933776124772</v>
      </c>
      <c r="Y79" s="105">
        <v>0.3276</v>
      </c>
      <c r="Z79" s="105">
        <v>0</v>
      </c>
      <c r="AA79" s="105">
        <v>0</v>
      </c>
      <c r="AB79" s="106" t="s">
        <v>140</v>
      </c>
      <c r="AC79" s="106" t="s">
        <v>144</v>
      </c>
      <c r="AD79" s="106" t="s">
        <v>89</v>
      </c>
      <c r="AE79" s="106" t="s">
        <v>80</v>
      </c>
      <c r="AF79" s="106" t="s">
        <v>142</v>
      </c>
      <c r="AG79" s="106" t="s">
        <v>150</v>
      </c>
      <c r="AH79" s="106" t="s">
        <v>177</v>
      </c>
      <c r="AI79" s="106" t="s">
        <v>80</v>
      </c>
      <c r="AJ79" s="106" t="s">
        <v>178</v>
      </c>
      <c r="AK79" s="106" t="s">
        <v>179</v>
      </c>
      <c r="AL79" s="106" t="s">
        <v>89</v>
      </c>
      <c r="AM79" s="106" t="s">
        <v>80</v>
      </c>
      <c r="AN79" s="107">
        <v>42</v>
      </c>
      <c r="AO79" s="107">
        <v>35</v>
      </c>
      <c r="AP79" s="107">
        <v>17</v>
      </c>
      <c r="AQ79" s="107">
        <v>9</v>
      </c>
      <c r="AR79" s="51"/>
      <c r="AS79" s="51">
        <v>0</v>
      </c>
      <c r="AT79" s="51">
        <v>0</v>
      </c>
      <c r="AU79" s="51">
        <v>0</v>
      </c>
      <c r="AV79" s="51">
        <v>0</v>
      </c>
      <c r="AW79" s="51"/>
      <c r="AX79" s="51"/>
      <c r="AY79" s="51">
        <v>8</v>
      </c>
      <c r="AZ79" s="51">
        <v>8</v>
      </c>
      <c r="BA79" s="51">
        <v>7</v>
      </c>
      <c r="BB79" s="51">
        <v>9</v>
      </c>
      <c r="BC79" s="52"/>
      <c r="BD79" s="114">
        <f t="shared" si="10"/>
        <v>455402696</v>
      </c>
      <c r="BE79" s="119">
        <v>14455620.699999999</v>
      </c>
      <c r="BF79" s="126">
        <v>104186483.02</v>
      </c>
      <c r="BG79" s="126">
        <v>88020345.300628424</v>
      </c>
      <c r="BH79" s="126">
        <v>88020345.300628424</v>
      </c>
      <c r="BI79" s="50">
        <f t="shared" si="6"/>
        <v>16166137.719371572</v>
      </c>
      <c r="BJ79" s="50">
        <f t="shared" si="7"/>
        <v>469858316.69999999</v>
      </c>
      <c r="BK79" s="129" t="s">
        <v>198</v>
      </c>
      <c r="BL79" s="129" t="s">
        <v>199</v>
      </c>
      <c r="BM79" s="129" t="s">
        <v>200</v>
      </c>
    </row>
    <row r="80" spans="1:65" ht="165" x14ac:dyDescent="0.25">
      <c r="A80" s="20" t="s">
        <v>176</v>
      </c>
      <c r="B80" s="33">
        <v>44463</v>
      </c>
      <c r="C80" s="83">
        <v>0.37809999999999999</v>
      </c>
      <c r="D80" s="83">
        <v>0.4027</v>
      </c>
      <c r="E80" s="83">
        <v>0.37809999999999999</v>
      </c>
      <c r="F80" s="83">
        <v>0.4027</v>
      </c>
      <c r="G80" s="134"/>
      <c r="H80" s="134"/>
      <c r="I80" s="35">
        <f t="shared" si="8"/>
        <v>2.4600000000000011E-2</v>
      </c>
      <c r="J80" s="89">
        <v>44949</v>
      </c>
      <c r="K80" s="92">
        <v>-177</v>
      </c>
      <c r="L80" s="94">
        <v>547</v>
      </c>
      <c r="M80" s="94">
        <v>1168</v>
      </c>
      <c r="N80" s="37"/>
      <c r="O80" s="101">
        <v>2060742</v>
      </c>
      <c r="P80" s="101">
        <v>2060742</v>
      </c>
      <c r="Q80" s="103">
        <v>56</v>
      </c>
      <c r="R80" s="103">
        <v>46</v>
      </c>
      <c r="S80" s="39">
        <f t="shared" si="9"/>
        <v>10</v>
      </c>
      <c r="T80" s="105">
        <v>0.9722036751191605</v>
      </c>
      <c r="U80" s="105">
        <v>0.94230000000000003</v>
      </c>
      <c r="V80" s="105">
        <v>0.96797345833963988</v>
      </c>
      <c r="W80" s="105">
        <v>0.92810000000000004</v>
      </c>
      <c r="X80" s="105">
        <v>0.32632396740700181</v>
      </c>
      <c r="Y80" s="105">
        <v>0.35460000000000003</v>
      </c>
      <c r="Z80" s="105">
        <v>0</v>
      </c>
      <c r="AA80" s="105">
        <v>0</v>
      </c>
      <c r="AB80" s="106" t="s">
        <v>140</v>
      </c>
      <c r="AC80" s="106" t="s">
        <v>144</v>
      </c>
      <c r="AD80" s="106" t="s">
        <v>89</v>
      </c>
      <c r="AE80" s="106" t="s">
        <v>80</v>
      </c>
      <c r="AF80" s="106" t="s">
        <v>142</v>
      </c>
      <c r="AG80" s="106" t="s">
        <v>150</v>
      </c>
      <c r="AH80" s="106" t="s">
        <v>177</v>
      </c>
      <c r="AI80" s="106" t="s">
        <v>80</v>
      </c>
      <c r="AJ80" s="106" t="s">
        <v>178</v>
      </c>
      <c r="AK80" s="106" t="s">
        <v>179</v>
      </c>
      <c r="AL80" s="106" t="s">
        <v>89</v>
      </c>
      <c r="AM80" s="106" t="s">
        <v>80</v>
      </c>
      <c r="AN80" s="107">
        <v>44</v>
      </c>
      <c r="AO80" s="107">
        <v>35</v>
      </c>
      <c r="AP80" s="107">
        <v>17</v>
      </c>
      <c r="AQ80" s="107">
        <v>9</v>
      </c>
      <c r="AR80" s="51"/>
      <c r="AS80" s="51">
        <v>0</v>
      </c>
      <c r="AT80" s="51">
        <v>0</v>
      </c>
      <c r="AU80" s="51">
        <v>0</v>
      </c>
      <c r="AV80" s="51">
        <v>0</v>
      </c>
      <c r="AW80" s="51"/>
      <c r="AX80" s="51"/>
      <c r="AY80" s="51">
        <v>8</v>
      </c>
      <c r="AZ80" s="51">
        <v>8</v>
      </c>
      <c r="BA80" s="51">
        <v>7</v>
      </c>
      <c r="BB80" s="51">
        <v>9</v>
      </c>
      <c r="BC80" s="52"/>
      <c r="BD80" s="114">
        <f t="shared" si="10"/>
        <v>455402696</v>
      </c>
      <c r="BE80" s="119">
        <v>14875883.16</v>
      </c>
      <c r="BF80" s="126">
        <v>104186483.02</v>
      </c>
      <c r="BG80" s="126">
        <v>88020345.300628424</v>
      </c>
      <c r="BH80" s="126">
        <v>88020345.300628424</v>
      </c>
      <c r="BI80" s="50">
        <f t="shared" si="6"/>
        <v>16166137.719371572</v>
      </c>
      <c r="BJ80" s="50">
        <f t="shared" si="7"/>
        <v>470278579.16000003</v>
      </c>
      <c r="BK80" s="129" t="s">
        <v>198</v>
      </c>
      <c r="BL80" s="129" t="s">
        <v>199</v>
      </c>
      <c r="BM80" s="129" t="s">
        <v>200</v>
      </c>
    </row>
    <row r="81" spans="1:65" ht="165" x14ac:dyDescent="0.25">
      <c r="A81" s="20" t="s">
        <v>176</v>
      </c>
      <c r="B81" s="33">
        <v>44470</v>
      </c>
      <c r="C81" s="83">
        <v>0.40570000000000001</v>
      </c>
      <c r="D81" s="83">
        <v>0.42349999999999999</v>
      </c>
      <c r="E81" s="83">
        <v>0.40570000000000001</v>
      </c>
      <c r="F81" s="83">
        <v>0.42349999999999999</v>
      </c>
      <c r="G81" s="134"/>
      <c r="H81" s="134"/>
      <c r="I81" s="35">
        <f t="shared" si="8"/>
        <v>1.7799999999999983E-2</v>
      </c>
      <c r="J81" s="89">
        <v>44954</v>
      </c>
      <c r="K81" s="92">
        <v>-182</v>
      </c>
      <c r="L81" s="94">
        <v>550</v>
      </c>
      <c r="M81" s="94">
        <v>1179</v>
      </c>
      <c r="N81" s="37"/>
      <c r="O81" s="101">
        <v>2151873</v>
      </c>
      <c r="P81" s="101">
        <v>2151873</v>
      </c>
      <c r="Q81" s="103">
        <v>57</v>
      </c>
      <c r="R81" s="103">
        <v>50</v>
      </c>
      <c r="S81" s="39">
        <f t="shared" si="9"/>
        <v>7</v>
      </c>
      <c r="T81" s="105">
        <v>0.97273995656022283</v>
      </c>
      <c r="U81" s="105">
        <v>0.94299999999999995</v>
      </c>
      <c r="V81" s="105">
        <v>0.97580377597928458</v>
      </c>
      <c r="W81" s="105">
        <v>0.9304</v>
      </c>
      <c r="X81" s="105">
        <v>0.35823668159237654</v>
      </c>
      <c r="Y81" s="105">
        <v>0.37809999999999999</v>
      </c>
      <c r="Z81" s="105">
        <v>0</v>
      </c>
      <c r="AA81" s="105">
        <v>0</v>
      </c>
      <c r="AB81" s="106" t="s">
        <v>140</v>
      </c>
      <c r="AC81" s="106" t="s">
        <v>144</v>
      </c>
      <c r="AD81" s="106" t="s">
        <v>89</v>
      </c>
      <c r="AE81" s="106" t="s">
        <v>80</v>
      </c>
      <c r="AF81" s="106" t="s">
        <v>142</v>
      </c>
      <c r="AG81" s="106" t="s">
        <v>150</v>
      </c>
      <c r="AH81" s="106" t="s">
        <v>177</v>
      </c>
      <c r="AI81" s="106" t="s">
        <v>80</v>
      </c>
      <c r="AJ81" s="106" t="s">
        <v>178</v>
      </c>
      <c r="AK81" s="106" t="s">
        <v>179</v>
      </c>
      <c r="AL81" s="106" t="s">
        <v>89</v>
      </c>
      <c r="AM81" s="106" t="s">
        <v>80</v>
      </c>
      <c r="AN81" s="107">
        <v>44</v>
      </c>
      <c r="AO81" s="107">
        <v>35</v>
      </c>
      <c r="AP81" s="107">
        <v>16</v>
      </c>
      <c r="AQ81" s="107">
        <v>9</v>
      </c>
      <c r="AR81" s="51"/>
      <c r="AS81" s="51">
        <v>0</v>
      </c>
      <c r="AT81" s="51">
        <v>0</v>
      </c>
      <c r="AU81" s="51">
        <v>0</v>
      </c>
      <c r="AV81" s="51">
        <v>0</v>
      </c>
      <c r="AW81" s="51"/>
      <c r="AX81" s="51"/>
      <c r="AY81" s="51">
        <v>8</v>
      </c>
      <c r="AZ81" s="51">
        <v>8</v>
      </c>
      <c r="BA81" s="51">
        <v>8</v>
      </c>
      <c r="BB81" s="51">
        <v>9</v>
      </c>
      <c r="BC81" s="52"/>
      <c r="BD81" s="114">
        <f t="shared" si="10"/>
        <v>455402696</v>
      </c>
      <c r="BE81" s="119">
        <v>14875883.16</v>
      </c>
      <c r="BF81" s="126">
        <v>104186483.02</v>
      </c>
      <c r="BG81" s="126">
        <v>88020345.300628424</v>
      </c>
      <c r="BH81" s="126">
        <v>88020345.300628424</v>
      </c>
      <c r="BI81" s="50">
        <f t="shared" si="6"/>
        <v>16166137.719371572</v>
      </c>
      <c r="BJ81" s="50">
        <f t="shared" si="7"/>
        <v>470278579.16000003</v>
      </c>
      <c r="BK81" s="129" t="s">
        <v>198</v>
      </c>
      <c r="BL81" s="129" t="s">
        <v>199</v>
      </c>
      <c r="BM81" s="129" t="s">
        <v>200</v>
      </c>
    </row>
    <row r="82" spans="1:65" ht="165" x14ac:dyDescent="0.25">
      <c r="A82" s="20" t="s">
        <v>176</v>
      </c>
      <c r="B82" s="33">
        <v>44477</v>
      </c>
      <c r="C82" s="83">
        <v>0.43340000000000001</v>
      </c>
      <c r="D82" s="83">
        <v>0.44500000000000001</v>
      </c>
      <c r="E82" s="83">
        <v>0.43340000000000001</v>
      </c>
      <c r="F82" s="83">
        <v>0.44500000000000001</v>
      </c>
      <c r="G82" s="134"/>
      <c r="H82" s="134"/>
      <c r="I82" s="35">
        <f t="shared" si="8"/>
        <v>1.1599999999999999E-2</v>
      </c>
      <c r="J82" s="89">
        <v>44954</v>
      </c>
      <c r="K82" s="92">
        <v>-182</v>
      </c>
      <c r="L82" s="94">
        <v>543</v>
      </c>
      <c r="M82" s="94">
        <v>1173</v>
      </c>
      <c r="N82" s="37"/>
      <c r="O82" s="101">
        <v>2144928</v>
      </c>
      <c r="P82" s="101">
        <v>2144928</v>
      </c>
      <c r="Q82" s="103">
        <v>57</v>
      </c>
      <c r="R82" s="103">
        <v>51</v>
      </c>
      <c r="S82" s="39">
        <f t="shared" si="9"/>
        <v>6</v>
      </c>
      <c r="T82" s="105">
        <v>0.97327623918400408</v>
      </c>
      <c r="U82" s="105">
        <v>0.94359999999999999</v>
      </c>
      <c r="V82" s="105">
        <v>0.98258647870840621</v>
      </c>
      <c r="W82" s="105">
        <v>0.93230000000000002</v>
      </c>
      <c r="X82" s="105">
        <v>0.3890434201911675</v>
      </c>
      <c r="Y82" s="105">
        <v>0.40239999999999998</v>
      </c>
      <c r="Z82" s="105">
        <v>6.0290347545630171E-3</v>
      </c>
      <c r="AA82" s="105">
        <v>0</v>
      </c>
      <c r="AB82" s="106" t="s">
        <v>140</v>
      </c>
      <c r="AC82" s="106" t="s">
        <v>144</v>
      </c>
      <c r="AD82" s="106" t="s">
        <v>89</v>
      </c>
      <c r="AE82" s="106" t="s">
        <v>80</v>
      </c>
      <c r="AF82" s="106" t="s">
        <v>142</v>
      </c>
      <c r="AG82" s="106" t="s">
        <v>150</v>
      </c>
      <c r="AH82" s="106" t="s">
        <v>177</v>
      </c>
      <c r="AI82" s="106" t="s">
        <v>80</v>
      </c>
      <c r="AJ82" s="106" t="s">
        <v>178</v>
      </c>
      <c r="AK82" s="106" t="s">
        <v>179</v>
      </c>
      <c r="AL82" s="106" t="s">
        <v>89</v>
      </c>
      <c r="AM82" s="106" t="s">
        <v>80</v>
      </c>
      <c r="AN82" s="107">
        <v>46</v>
      </c>
      <c r="AO82" s="107">
        <v>38</v>
      </c>
      <c r="AP82" s="107">
        <v>18</v>
      </c>
      <c r="AQ82" s="107">
        <v>9</v>
      </c>
      <c r="AR82" s="51"/>
      <c r="AS82" s="51">
        <v>0</v>
      </c>
      <c r="AT82" s="51">
        <v>0</v>
      </c>
      <c r="AU82" s="51">
        <v>0</v>
      </c>
      <c r="AV82" s="51">
        <v>0</v>
      </c>
      <c r="AW82" s="51"/>
      <c r="AX82" s="51"/>
      <c r="AY82" s="51">
        <v>8</v>
      </c>
      <c r="AZ82" s="51">
        <v>8</v>
      </c>
      <c r="BA82" s="51">
        <v>8</v>
      </c>
      <c r="BB82" s="51">
        <v>9</v>
      </c>
      <c r="BC82" s="52"/>
      <c r="BD82" s="114">
        <f t="shared" si="10"/>
        <v>455402696</v>
      </c>
      <c r="BE82" s="119">
        <v>14633790.59</v>
      </c>
      <c r="BF82" s="126">
        <v>104186483.02</v>
      </c>
      <c r="BG82" s="126">
        <v>88020345.300628424</v>
      </c>
      <c r="BH82" s="126">
        <v>103022245.84314942</v>
      </c>
      <c r="BI82" s="50">
        <f t="shared" si="6"/>
        <v>16166137.719371572</v>
      </c>
      <c r="BJ82" s="50">
        <f t="shared" si="7"/>
        <v>470036486.58999997</v>
      </c>
      <c r="BK82" s="129" t="s">
        <v>198</v>
      </c>
      <c r="BL82" s="129" t="s">
        <v>199</v>
      </c>
      <c r="BM82" s="129" t="s">
        <v>200</v>
      </c>
    </row>
    <row r="83" spans="1:65" ht="165" x14ac:dyDescent="0.25">
      <c r="A83" s="20" t="s">
        <v>176</v>
      </c>
      <c r="B83" s="33">
        <v>44484</v>
      </c>
      <c r="C83" s="83">
        <v>0.46179999999999999</v>
      </c>
      <c r="D83" s="83">
        <v>0.4698</v>
      </c>
      <c r="E83" s="83">
        <v>0.46179999999999999</v>
      </c>
      <c r="F83" s="83">
        <v>0.4698</v>
      </c>
      <c r="G83" s="134"/>
      <c r="H83" s="134"/>
      <c r="I83" s="35">
        <f t="shared" si="8"/>
        <v>8.0000000000000071E-3</v>
      </c>
      <c r="J83" s="89">
        <v>44957</v>
      </c>
      <c r="K83" s="92">
        <v>-185</v>
      </c>
      <c r="L83" s="94">
        <v>606</v>
      </c>
      <c r="M83" s="94">
        <v>1175</v>
      </c>
      <c r="N83" s="37"/>
      <c r="O83" s="101">
        <v>2229222</v>
      </c>
      <c r="P83" s="101">
        <v>2229222</v>
      </c>
      <c r="Q83" s="103">
        <v>59</v>
      </c>
      <c r="R83" s="103">
        <v>51</v>
      </c>
      <c r="S83" s="39">
        <f t="shared" si="9"/>
        <v>8</v>
      </c>
      <c r="T83" s="105">
        <v>0.9738125206250664</v>
      </c>
      <c r="U83" s="105">
        <v>0.94440000000000002</v>
      </c>
      <c r="V83" s="105">
        <v>0.98936069688063066</v>
      </c>
      <c r="W83" s="105">
        <v>0.93440000000000001</v>
      </c>
      <c r="X83" s="105">
        <v>0.42190425209812377</v>
      </c>
      <c r="Y83" s="105">
        <v>0.4304</v>
      </c>
      <c r="Z83" s="105">
        <v>1.2058069509126034E-2</v>
      </c>
      <c r="AA83" s="105">
        <v>0</v>
      </c>
      <c r="AB83" s="106" t="s">
        <v>140</v>
      </c>
      <c r="AC83" s="106" t="s">
        <v>144</v>
      </c>
      <c r="AD83" s="106" t="s">
        <v>89</v>
      </c>
      <c r="AE83" s="106" t="s">
        <v>80</v>
      </c>
      <c r="AF83" s="106" t="s">
        <v>142</v>
      </c>
      <c r="AG83" s="106" t="s">
        <v>150</v>
      </c>
      <c r="AH83" s="106" t="s">
        <v>177</v>
      </c>
      <c r="AI83" s="106" t="s">
        <v>80</v>
      </c>
      <c r="AJ83" s="106" t="s">
        <v>178</v>
      </c>
      <c r="AK83" s="106" t="s">
        <v>179</v>
      </c>
      <c r="AL83" s="106" t="s">
        <v>89</v>
      </c>
      <c r="AM83" s="106" t="s">
        <v>80</v>
      </c>
      <c r="AN83" s="107">
        <v>46</v>
      </c>
      <c r="AO83" s="107">
        <v>42</v>
      </c>
      <c r="AP83" s="107">
        <v>22</v>
      </c>
      <c r="AQ83" s="107">
        <v>9</v>
      </c>
      <c r="AR83" s="51"/>
      <c r="AS83" s="51">
        <v>0</v>
      </c>
      <c r="AT83" s="51">
        <v>0</v>
      </c>
      <c r="AU83" s="51">
        <v>0</v>
      </c>
      <c r="AV83" s="51">
        <v>0</v>
      </c>
      <c r="AW83" s="51"/>
      <c r="AX83" s="51"/>
      <c r="AY83" s="51">
        <v>8</v>
      </c>
      <c r="AZ83" s="51">
        <v>8</v>
      </c>
      <c r="BA83" s="51">
        <v>6</v>
      </c>
      <c r="BB83" s="51">
        <v>8</v>
      </c>
      <c r="BC83" s="52"/>
      <c r="BD83" s="114">
        <f t="shared" si="10"/>
        <v>455402696</v>
      </c>
      <c r="BE83" s="119">
        <v>14633790.59</v>
      </c>
      <c r="BF83" s="126">
        <v>125286661.41482082</v>
      </c>
      <c r="BG83" s="126">
        <v>88020345.300628424</v>
      </c>
      <c r="BH83" s="126">
        <v>103022245.84314942</v>
      </c>
      <c r="BI83" s="50">
        <f t="shared" si="6"/>
        <v>37266316.114192396</v>
      </c>
      <c r="BJ83" s="50">
        <f t="shared" si="7"/>
        <v>470036486.58999997</v>
      </c>
      <c r="BK83" s="129" t="s">
        <v>198</v>
      </c>
      <c r="BL83" s="129" t="s">
        <v>199</v>
      </c>
      <c r="BM83" s="129" t="s">
        <v>200</v>
      </c>
    </row>
    <row r="84" spans="1:65" ht="165" x14ac:dyDescent="0.25">
      <c r="A84" s="20" t="s">
        <v>176</v>
      </c>
      <c r="B84" s="33">
        <v>44491</v>
      </c>
      <c r="C84" s="83">
        <v>0.49390000000000001</v>
      </c>
      <c r="D84" s="83">
        <v>0.49430000000000002</v>
      </c>
      <c r="E84" s="83">
        <v>0.49390000000000001</v>
      </c>
      <c r="F84" s="83">
        <v>0.49430000000000002</v>
      </c>
      <c r="G84" s="134"/>
      <c r="H84" s="134"/>
      <c r="I84" s="35">
        <f t="shared" si="8"/>
        <v>4.0000000000001146E-4</v>
      </c>
      <c r="J84" s="89">
        <v>44963</v>
      </c>
      <c r="K84" s="92">
        <v>-191</v>
      </c>
      <c r="L84" s="94">
        <v>590</v>
      </c>
      <c r="M84" s="94">
        <v>1172</v>
      </c>
      <c r="N84" s="37"/>
      <c r="O84" s="101">
        <v>2312992</v>
      </c>
      <c r="P84" s="101">
        <v>2312992</v>
      </c>
      <c r="Q84" s="103">
        <v>59</v>
      </c>
      <c r="R84" s="103">
        <v>51</v>
      </c>
      <c r="S84" s="39">
        <f t="shared" si="9"/>
        <v>8</v>
      </c>
      <c r="T84" s="105">
        <v>0.97434880206612862</v>
      </c>
      <c r="U84" s="105">
        <v>0.94450000000000001</v>
      </c>
      <c r="V84" s="105">
        <v>0.9952175568535917</v>
      </c>
      <c r="W84" s="105">
        <v>0.93559999999999999</v>
      </c>
      <c r="X84" s="105">
        <v>0.4588421672653431</v>
      </c>
      <c r="Y84" s="105">
        <v>0.4587</v>
      </c>
      <c r="Z84" s="105">
        <v>1.8087104263689049E-2</v>
      </c>
      <c r="AA84" s="105">
        <v>0</v>
      </c>
      <c r="AB84" s="106" t="s">
        <v>140</v>
      </c>
      <c r="AC84" s="106" t="s">
        <v>144</v>
      </c>
      <c r="AD84" s="106" t="s">
        <v>89</v>
      </c>
      <c r="AE84" s="106" t="s">
        <v>80</v>
      </c>
      <c r="AF84" s="106" t="s">
        <v>142</v>
      </c>
      <c r="AG84" s="106" t="s">
        <v>150</v>
      </c>
      <c r="AH84" s="106" t="s">
        <v>177</v>
      </c>
      <c r="AI84" s="106" t="s">
        <v>80</v>
      </c>
      <c r="AJ84" s="106" t="s">
        <v>178</v>
      </c>
      <c r="AK84" s="106" t="s">
        <v>179</v>
      </c>
      <c r="AL84" s="106" t="s">
        <v>89</v>
      </c>
      <c r="AM84" s="106" t="s">
        <v>80</v>
      </c>
      <c r="AN84" s="107">
        <v>46</v>
      </c>
      <c r="AO84" s="107">
        <v>42</v>
      </c>
      <c r="AP84" s="107">
        <v>22</v>
      </c>
      <c r="AQ84" s="107">
        <v>9</v>
      </c>
      <c r="AR84" s="51"/>
      <c r="AS84" s="51">
        <v>0</v>
      </c>
      <c r="AT84" s="51">
        <v>0</v>
      </c>
      <c r="AU84" s="51">
        <v>0</v>
      </c>
      <c r="AV84" s="51">
        <v>0</v>
      </c>
      <c r="AW84" s="51"/>
      <c r="AX84" s="51"/>
      <c r="AY84" s="51">
        <v>8</v>
      </c>
      <c r="AZ84" s="51">
        <v>8</v>
      </c>
      <c r="BA84" s="51">
        <v>6</v>
      </c>
      <c r="BB84" s="51">
        <v>8</v>
      </c>
      <c r="BC84" s="52"/>
      <c r="BD84" s="114">
        <f t="shared" si="10"/>
        <v>455402696</v>
      </c>
      <c r="BE84" s="119">
        <v>14633790.59</v>
      </c>
      <c r="BF84" s="126">
        <v>125286661.41482082</v>
      </c>
      <c r="BG84" s="126">
        <v>103022245.84314942</v>
      </c>
      <c r="BH84" s="126">
        <v>103022245.84314942</v>
      </c>
      <c r="BI84" s="50">
        <f t="shared" si="6"/>
        <v>22264415.571671396</v>
      </c>
      <c r="BJ84" s="50">
        <f t="shared" si="7"/>
        <v>470036486.58999997</v>
      </c>
      <c r="BK84" s="129" t="s">
        <v>198</v>
      </c>
      <c r="BL84" s="129" t="s">
        <v>199</v>
      </c>
      <c r="BM84" s="129" t="s">
        <v>200</v>
      </c>
    </row>
    <row r="85" spans="1:65" ht="165" x14ac:dyDescent="0.25">
      <c r="A85" s="20" t="s">
        <v>176</v>
      </c>
      <c r="B85" s="33">
        <v>44498</v>
      </c>
      <c r="C85" s="83">
        <v>0.52680000000000005</v>
      </c>
      <c r="D85" s="83">
        <v>0.51870000000000005</v>
      </c>
      <c r="E85" s="83">
        <v>0.52680000000000005</v>
      </c>
      <c r="F85" s="83">
        <v>0.51870000000000005</v>
      </c>
      <c r="G85" s="134"/>
      <c r="H85" s="134"/>
      <c r="I85" s="35">
        <f t="shared" si="8"/>
        <v>-8.0999999999999961E-3</v>
      </c>
      <c r="J85" s="89">
        <v>44970</v>
      </c>
      <c r="K85" s="92">
        <v>-198</v>
      </c>
      <c r="L85" s="94">
        <v>579</v>
      </c>
      <c r="M85" s="94">
        <v>1172</v>
      </c>
      <c r="N85" s="37"/>
      <c r="O85" s="101">
        <v>2373532</v>
      </c>
      <c r="P85" s="101">
        <v>2373532</v>
      </c>
      <c r="Q85" s="103">
        <v>59</v>
      </c>
      <c r="R85" s="103">
        <v>51</v>
      </c>
      <c r="S85" s="39">
        <f t="shared" si="9"/>
        <v>8</v>
      </c>
      <c r="T85" s="105">
        <v>0.97488508468990998</v>
      </c>
      <c r="U85" s="105">
        <v>0.94540000000000002</v>
      </c>
      <c r="V85" s="105">
        <v>0.99666696578624714</v>
      </c>
      <c r="W85" s="105">
        <v>0.93700000000000006</v>
      </c>
      <c r="X85" s="105">
        <v>0.49695703462674795</v>
      </c>
      <c r="Y85" s="105">
        <v>0.48659999999999998</v>
      </c>
      <c r="Z85" s="105">
        <v>2.4116141272663181E-2</v>
      </c>
      <c r="AA85" s="105">
        <v>0</v>
      </c>
      <c r="AB85" s="106" t="s">
        <v>140</v>
      </c>
      <c r="AC85" s="106" t="s">
        <v>144</v>
      </c>
      <c r="AD85" s="106" t="s">
        <v>89</v>
      </c>
      <c r="AE85" s="106" t="s">
        <v>80</v>
      </c>
      <c r="AF85" s="106" t="s">
        <v>142</v>
      </c>
      <c r="AG85" s="106" t="s">
        <v>150</v>
      </c>
      <c r="AH85" s="106" t="s">
        <v>177</v>
      </c>
      <c r="AI85" s="106" t="s">
        <v>80</v>
      </c>
      <c r="AJ85" s="106" t="s">
        <v>178</v>
      </c>
      <c r="AK85" s="106" t="s">
        <v>179</v>
      </c>
      <c r="AL85" s="106" t="s">
        <v>89</v>
      </c>
      <c r="AM85" s="106" t="s">
        <v>80</v>
      </c>
      <c r="AN85" s="107">
        <v>46</v>
      </c>
      <c r="AO85" s="107">
        <v>43</v>
      </c>
      <c r="AP85" s="107">
        <v>23</v>
      </c>
      <c r="AQ85" s="107">
        <v>9</v>
      </c>
      <c r="AR85" s="51"/>
      <c r="AS85" s="51">
        <v>0</v>
      </c>
      <c r="AT85" s="51">
        <v>0</v>
      </c>
      <c r="AU85" s="51">
        <v>0</v>
      </c>
      <c r="AV85" s="51">
        <v>0</v>
      </c>
      <c r="AW85" s="51"/>
      <c r="AX85" s="51"/>
      <c r="AY85" s="51">
        <v>8</v>
      </c>
      <c r="AZ85" s="51">
        <v>8</v>
      </c>
      <c r="BA85" s="51">
        <v>6</v>
      </c>
      <c r="BB85" s="51">
        <v>8</v>
      </c>
      <c r="BC85" s="52"/>
      <c r="BD85" s="114">
        <f t="shared" si="10"/>
        <v>455402696</v>
      </c>
      <c r="BE85" s="119">
        <v>14633790.59</v>
      </c>
      <c r="BF85" s="126">
        <v>125286661.41482082</v>
      </c>
      <c r="BG85" s="126">
        <v>103022245.84314942</v>
      </c>
      <c r="BH85" s="126">
        <v>103022245.84314942</v>
      </c>
      <c r="BI85" s="50">
        <f t="shared" si="6"/>
        <v>22264415.571671396</v>
      </c>
      <c r="BJ85" s="50">
        <f t="shared" si="7"/>
        <v>470036486.58999997</v>
      </c>
      <c r="BK85" s="129" t="s">
        <v>198</v>
      </c>
      <c r="BL85" s="129" t="s">
        <v>199</v>
      </c>
      <c r="BM85" s="129" t="s">
        <v>200</v>
      </c>
    </row>
    <row r="86" spans="1:65" ht="165" x14ac:dyDescent="0.25">
      <c r="A86" s="20" t="s">
        <v>176</v>
      </c>
      <c r="B86" s="33">
        <v>44505</v>
      </c>
      <c r="C86" s="83">
        <v>0.56040000000000001</v>
      </c>
      <c r="D86" s="83">
        <v>0.5423</v>
      </c>
      <c r="E86" s="83">
        <v>0.56040000000000001</v>
      </c>
      <c r="F86" s="83">
        <v>0.5423</v>
      </c>
      <c r="G86" s="134"/>
      <c r="H86" s="134"/>
      <c r="I86" s="35">
        <f t="shared" si="8"/>
        <v>-1.8100000000000005E-2</v>
      </c>
      <c r="J86" s="89">
        <v>44978</v>
      </c>
      <c r="K86" s="92">
        <v>-206</v>
      </c>
      <c r="L86" s="94">
        <v>513</v>
      </c>
      <c r="M86" s="94">
        <v>1163</v>
      </c>
      <c r="N86" s="37"/>
      <c r="O86" s="101">
        <v>2424004</v>
      </c>
      <c r="P86" s="101">
        <v>2424004</v>
      </c>
      <c r="Q86" s="103">
        <v>59</v>
      </c>
      <c r="R86" s="103">
        <v>51</v>
      </c>
      <c r="S86" s="39">
        <f t="shared" si="9"/>
        <v>8</v>
      </c>
      <c r="T86" s="105">
        <v>0.97542136613097219</v>
      </c>
      <c r="U86" s="105">
        <v>0.94599999999999995</v>
      </c>
      <c r="V86" s="105">
        <v>0.99808077538541107</v>
      </c>
      <c r="W86" s="105">
        <v>0.93830000000000002</v>
      </c>
      <c r="X86" s="105">
        <v>0.53553664574218374</v>
      </c>
      <c r="Y86" s="105">
        <v>0.5141</v>
      </c>
      <c r="Z86" s="105">
        <v>3.0011854663012327E-2</v>
      </c>
      <c r="AA86" s="105">
        <v>0</v>
      </c>
      <c r="AB86" s="106" t="s">
        <v>140</v>
      </c>
      <c r="AC86" s="106" t="s">
        <v>144</v>
      </c>
      <c r="AD86" s="106" t="s">
        <v>89</v>
      </c>
      <c r="AE86" s="106" t="s">
        <v>80</v>
      </c>
      <c r="AF86" s="106" t="s">
        <v>142</v>
      </c>
      <c r="AG86" s="106" t="s">
        <v>150</v>
      </c>
      <c r="AH86" s="106" t="s">
        <v>177</v>
      </c>
      <c r="AI86" s="106" t="s">
        <v>80</v>
      </c>
      <c r="AJ86" s="106" t="s">
        <v>178</v>
      </c>
      <c r="AK86" s="106" t="s">
        <v>179</v>
      </c>
      <c r="AL86" s="106" t="s">
        <v>89</v>
      </c>
      <c r="AM86" s="106" t="s">
        <v>80</v>
      </c>
      <c r="AN86" s="107">
        <v>46</v>
      </c>
      <c r="AO86" s="107">
        <v>43</v>
      </c>
      <c r="AP86" s="107">
        <v>23</v>
      </c>
      <c r="AQ86" s="107">
        <v>9</v>
      </c>
      <c r="AR86" s="51"/>
      <c r="AS86" s="51">
        <v>0</v>
      </c>
      <c r="AT86" s="51">
        <v>0</v>
      </c>
      <c r="AU86" s="51">
        <v>0</v>
      </c>
      <c r="AV86" s="51">
        <v>0</v>
      </c>
      <c r="AW86" s="51"/>
      <c r="AX86" s="51"/>
      <c r="AY86" s="51">
        <v>8</v>
      </c>
      <c r="AZ86" s="51">
        <v>8</v>
      </c>
      <c r="BA86" s="51">
        <v>6</v>
      </c>
      <c r="BB86" s="51">
        <v>8</v>
      </c>
      <c r="BC86" s="52"/>
      <c r="BD86" s="114">
        <f t="shared" si="10"/>
        <v>455402696</v>
      </c>
      <c r="BE86" s="119">
        <v>14633790.59</v>
      </c>
      <c r="BF86" s="126">
        <v>124022894.84320249</v>
      </c>
      <c r="BG86" s="126">
        <v>103022245.84314942</v>
      </c>
      <c r="BH86" s="126">
        <v>124022894.84320249</v>
      </c>
      <c r="BI86" s="50">
        <f t="shared" si="6"/>
        <v>21000649.000053063</v>
      </c>
      <c r="BJ86" s="50">
        <f t="shared" si="7"/>
        <v>470036486.58999997</v>
      </c>
      <c r="BK86" s="129" t="s">
        <v>198</v>
      </c>
      <c r="BL86" s="129" t="s">
        <v>199</v>
      </c>
      <c r="BM86" s="129" t="s">
        <v>200</v>
      </c>
    </row>
    <row r="87" spans="1:65" ht="165" x14ac:dyDescent="0.25">
      <c r="A87" s="20" t="s">
        <v>176</v>
      </c>
      <c r="B87" s="33">
        <v>44512</v>
      </c>
      <c r="C87" s="83">
        <v>0.59589999999999999</v>
      </c>
      <c r="D87" s="83">
        <v>0.56510000000000005</v>
      </c>
      <c r="E87" s="83">
        <v>0.59589999999999999</v>
      </c>
      <c r="F87" s="83">
        <v>0.56510000000000005</v>
      </c>
      <c r="G87" s="134"/>
      <c r="H87" s="134"/>
      <c r="I87" s="35">
        <f t="shared" si="8"/>
        <v>-3.0799999999999939E-2</v>
      </c>
      <c r="J87" s="89">
        <v>44991</v>
      </c>
      <c r="K87" s="92">
        <v>-219</v>
      </c>
      <c r="L87" s="94">
        <v>496</v>
      </c>
      <c r="M87" s="94">
        <v>952</v>
      </c>
      <c r="N87" s="37"/>
      <c r="O87" s="101">
        <v>2776762</v>
      </c>
      <c r="P87" s="101">
        <v>2776762</v>
      </c>
      <c r="Q87" s="103">
        <v>59</v>
      </c>
      <c r="R87" s="103">
        <v>54</v>
      </c>
      <c r="S87" s="39">
        <f t="shared" si="9"/>
        <v>5</v>
      </c>
      <c r="T87" s="105">
        <v>0.97595764875475344</v>
      </c>
      <c r="U87" s="105">
        <v>0.94589999999999996</v>
      </c>
      <c r="V87" s="105">
        <v>0.9994380213691183</v>
      </c>
      <c r="W87" s="105">
        <v>0.93969999999999998</v>
      </c>
      <c r="X87" s="105">
        <v>0.57705256626251999</v>
      </c>
      <c r="Y87" s="105">
        <v>0.54</v>
      </c>
      <c r="Z87" s="105">
        <v>3.5640925324933737E-2</v>
      </c>
      <c r="AA87" s="105">
        <v>0</v>
      </c>
      <c r="AB87" s="106" t="s">
        <v>140</v>
      </c>
      <c r="AC87" s="106" t="s">
        <v>144</v>
      </c>
      <c r="AD87" s="106" t="s">
        <v>89</v>
      </c>
      <c r="AE87" s="106" t="s">
        <v>80</v>
      </c>
      <c r="AF87" s="106" t="s">
        <v>142</v>
      </c>
      <c r="AG87" s="106" t="s">
        <v>150</v>
      </c>
      <c r="AH87" s="106" t="s">
        <v>177</v>
      </c>
      <c r="AI87" s="106" t="s">
        <v>80</v>
      </c>
      <c r="AJ87" s="106" t="s">
        <v>178</v>
      </c>
      <c r="AK87" s="106" t="s">
        <v>179</v>
      </c>
      <c r="AL87" s="106" t="s">
        <v>89</v>
      </c>
      <c r="AM87" s="106" t="s">
        <v>80</v>
      </c>
      <c r="AN87" s="107">
        <v>46</v>
      </c>
      <c r="AO87" s="107">
        <v>44</v>
      </c>
      <c r="AP87" s="107">
        <v>20</v>
      </c>
      <c r="AQ87" s="107">
        <v>12</v>
      </c>
      <c r="AR87" s="51"/>
      <c r="AS87" s="51">
        <v>1</v>
      </c>
      <c r="AT87" s="51">
        <v>0</v>
      </c>
      <c r="AU87" s="51">
        <v>0</v>
      </c>
      <c r="AV87" s="51">
        <v>0</v>
      </c>
      <c r="AW87" s="51"/>
      <c r="AX87" s="51"/>
      <c r="AY87" s="51">
        <v>8</v>
      </c>
      <c r="AZ87" s="51">
        <v>8</v>
      </c>
      <c r="BA87" s="51">
        <v>6</v>
      </c>
      <c r="BB87" s="51">
        <v>8</v>
      </c>
      <c r="BC87" s="52"/>
      <c r="BD87" s="114">
        <f t="shared" si="10"/>
        <v>455402696</v>
      </c>
      <c r="BE87" s="119">
        <v>14633790.59</v>
      </c>
      <c r="BF87" s="126">
        <v>139354321.48859739</v>
      </c>
      <c r="BG87" s="126">
        <v>103022245.84314942</v>
      </c>
      <c r="BH87" s="126">
        <v>124022894.84320249</v>
      </c>
      <c r="BI87" s="50">
        <f t="shared" si="6"/>
        <v>36332075.645447969</v>
      </c>
      <c r="BJ87" s="50">
        <f t="shared" si="7"/>
        <v>470036486.58999997</v>
      </c>
      <c r="BK87" s="129" t="s">
        <v>198</v>
      </c>
      <c r="BL87" s="129" t="s">
        <v>199</v>
      </c>
      <c r="BM87" s="129" t="s">
        <v>200</v>
      </c>
    </row>
    <row r="88" spans="1:65" ht="165" x14ac:dyDescent="0.25">
      <c r="A88" s="20" t="s">
        <v>176</v>
      </c>
      <c r="B88" s="33">
        <v>44519</v>
      </c>
      <c r="C88" s="83">
        <v>0.63249999999999995</v>
      </c>
      <c r="D88" s="83">
        <v>0.58230000000000004</v>
      </c>
      <c r="E88" s="83">
        <v>0.63249999999999995</v>
      </c>
      <c r="F88" s="83">
        <v>0.58230000000000004</v>
      </c>
      <c r="G88" s="134"/>
      <c r="H88" s="134"/>
      <c r="I88" s="35">
        <f t="shared" si="8"/>
        <v>-5.0199999999999911E-2</v>
      </c>
      <c r="J88" s="89">
        <v>45000</v>
      </c>
      <c r="K88" s="92">
        <v>-228</v>
      </c>
      <c r="L88" s="94">
        <v>375</v>
      </c>
      <c r="M88" s="94">
        <v>906</v>
      </c>
      <c r="N88" s="37"/>
      <c r="O88" s="101">
        <v>2856163</v>
      </c>
      <c r="P88" s="101">
        <v>2856163</v>
      </c>
      <c r="Q88" s="103">
        <v>62</v>
      </c>
      <c r="R88" s="103">
        <v>54</v>
      </c>
      <c r="S88" s="39">
        <f t="shared" si="9"/>
        <v>8</v>
      </c>
      <c r="T88" s="105">
        <v>0.97649393019581587</v>
      </c>
      <c r="U88" s="105">
        <v>0.94630000000000003</v>
      </c>
      <c r="V88" s="105">
        <v>0.9999872733104419</v>
      </c>
      <c r="W88" s="105">
        <v>0.94030000000000002</v>
      </c>
      <c r="X88" s="105">
        <v>0.61983816668125136</v>
      </c>
      <c r="Y88" s="105">
        <v>0.56000000000000005</v>
      </c>
      <c r="Z88" s="105">
        <v>4.1269998241266259E-2</v>
      </c>
      <c r="AA88" s="105">
        <v>0</v>
      </c>
      <c r="AB88" s="106" t="s">
        <v>140</v>
      </c>
      <c r="AC88" s="106" t="s">
        <v>144</v>
      </c>
      <c r="AD88" s="106" t="s">
        <v>89</v>
      </c>
      <c r="AE88" s="106" t="s">
        <v>80</v>
      </c>
      <c r="AF88" s="106" t="s">
        <v>142</v>
      </c>
      <c r="AG88" s="106" t="s">
        <v>150</v>
      </c>
      <c r="AH88" s="106" t="s">
        <v>177</v>
      </c>
      <c r="AI88" s="106" t="s">
        <v>80</v>
      </c>
      <c r="AJ88" s="106" t="s">
        <v>178</v>
      </c>
      <c r="AK88" s="106" t="s">
        <v>179</v>
      </c>
      <c r="AL88" s="106" t="s">
        <v>89</v>
      </c>
      <c r="AM88" s="106" t="s">
        <v>80</v>
      </c>
      <c r="AN88" s="107">
        <v>46</v>
      </c>
      <c r="AO88" s="107">
        <v>44</v>
      </c>
      <c r="AP88" s="107">
        <v>20</v>
      </c>
      <c r="AQ88" s="107">
        <v>12</v>
      </c>
      <c r="AR88" s="51"/>
      <c r="AS88" s="51">
        <v>1</v>
      </c>
      <c r="AT88" s="51">
        <v>0</v>
      </c>
      <c r="AU88" s="51">
        <v>0</v>
      </c>
      <c r="AV88" s="51">
        <v>0</v>
      </c>
      <c r="AW88" s="51"/>
      <c r="AX88" s="51"/>
      <c r="AY88" s="51">
        <v>8</v>
      </c>
      <c r="AZ88" s="51">
        <v>8</v>
      </c>
      <c r="BA88" s="51">
        <v>6</v>
      </c>
      <c r="BB88" s="51">
        <v>8</v>
      </c>
      <c r="BC88" s="52"/>
      <c r="BD88" s="114">
        <f t="shared" si="10"/>
        <v>455402696</v>
      </c>
      <c r="BE88" s="119">
        <v>14633790.59</v>
      </c>
      <c r="BF88" s="126">
        <v>139354321.48859739</v>
      </c>
      <c r="BG88" s="126">
        <v>124022894.84320249</v>
      </c>
      <c r="BH88" s="126">
        <v>124022894.84320249</v>
      </c>
      <c r="BI88" s="50">
        <f t="shared" si="6"/>
        <v>15331426.645394906</v>
      </c>
      <c r="BJ88" s="50">
        <f t="shared" si="7"/>
        <v>470036486.58999997</v>
      </c>
      <c r="BK88" s="129" t="s">
        <v>198</v>
      </c>
      <c r="BL88" s="129" t="s">
        <v>199</v>
      </c>
      <c r="BM88" s="129" t="s">
        <v>200</v>
      </c>
    </row>
    <row r="89" spans="1:65" ht="165" x14ac:dyDescent="0.25">
      <c r="A89" s="20" t="s">
        <v>176</v>
      </c>
      <c r="B89" s="33">
        <v>44526</v>
      </c>
      <c r="C89" s="83">
        <v>0.66900000000000004</v>
      </c>
      <c r="D89" s="83">
        <v>0.59919999999999995</v>
      </c>
      <c r="E89" s="83">
        <v>0.66900000000000004</v>
      </c>
      <c r="F89" s="83">
        <v>0.59919999999999995</v>
      </c>
      <c r="G89" s="134"/>
      <c r="H89" s="134"/>
      <c r="I89" s="35">
        <f t="shared" si="8"/>
        <v>-6.9800000000000084E-2</v>
      </c>
      <c r="J89" s="89">
        <v>45003</v>
      </c>
      <c r="K89" s="92">
        <v>-231</v>
      </c>
      <c r="L89" s="94">
        <v>343</v>
      </c>
      <c r="M89" s="94">
        <v>981</v>
      </c>
      <c r="N89" s="37"/>
      <c r="O89" s="101">
        <v>2922918</v>
      </c>
      <c r="P89" s="101">
        <v>2922918</v>
      </c>
      <c r="Q89" s="103">
        <v>62</v>
      </c>
      <c r="R89" s="103">
        <v>56</v>
      </c>
      <c r="S89" s="39">
        <f t="shared" si="9"/>
        <v>6</v>
      </c>
      <c r="T89" s="105">
        <v>0.97703021163687809</v>
      </c>
      <c r="U89" s="105">
        <v>0.94650000000000001</v>
      </c>
      <c r="V89" s="105">
        <v>1</v>
      </c>
      <c r="W89" s="105">
        <v>0.94110000000000005</v>
      </c>
      <c r="X89" s="105">
        <v>0.66229894829687164</v>
      </c>
      <c r="Y89" s="105">
        <v>0.57969999999999999</v>
      </c>
      <c r="Z89" s="105">
        <v>4.6899068903187666E-2</v>
      </c>
      <c r="AA89" s="105">
        <v>0</v>
      </c>
      <c r="AB89" s="106" t="s">
        <v>140</v>
      </c>
      <c r="AC89" s="106" t="s">
        <v>144</v>
      </c>
      <c r="AD89" s="106" t="s">
        <v>89</v>
      </c>
      <c r="AE89" s="106" t="s">
        <v>80</v>
      </c>
      <c r="AF89" s="106" t="s">
        <v>142</v>
      </c>
      <c r="AG89" s="106" t="s">
        <v>150</v>
      </c>
      <c r="AH89" s="106" t="s">
        <v>177</v>
      </c>
      <c r="AI89" s="106" t="s">
        <v>80</v>
      </c>
      <c r="AJ89" s="106" t="s">
        <v>178</v>
      </c>
      <c r="AK89" s="106" t="s">
        <v>179</v>
      </c>
      <c r="AL89" s="106" t="s">
        <v>89</v>
      </c>
      <c r="AM89" s="106" t="s">
        <v>80</v>
      </c>
      <c r="AN89" s="107">
        <v>46</v>
      </c>
      <c r="AO89" s="107">
        <v>44</v>
      </c>
      <c r="AP89" s="107">
        <v>18</v>
      </c>
      <c r="AQ89" s="107">
        <v>15</v>
      </c>
      <c r="AR89" s="51"/>
      <c r="AS89" s="51">
        <v>1</v>
      </c>
      <c r="AT89" s="51">
        <v>0</v>
      </c>
      <c r="AU89" s="51">
        <v>0</v>
      </c>
      <c r="AV89" s="51">
        <v>0</v>
      </c>
      <c r="AW89" s="51"/>
      <c r="AX89" s="51"/>
      <c r="AY89" s="51">
        <v>9</v>
      </c>
      <c r="AZ89" s="51">
        <v>8</v>
      </c>
      <c r="BA89" s="51">
        <v>6</v>
      </c>
      <c r="BB89" s="51">
        <v>8</v>
      </c>
      <c r="BC89" s="51"/>
      <c r="BD89" s="114">
        <f t="shared" si="10"/>
        <v>455402696</v>
      </c>
      <c r="BE89" s="119">
        <v>14633790.59</v>
      </c>
      <c r="BF89" s="126">
        <v>139354321.48859739</v>
      </c>
      <c r="BG89" s="126">
        <v>124022894.84320249</v>
      </c>
      <c r="BH89" s="126">
        <v>124022894.84320249</v>
      </c>
      <c r="BI89" s="50">
        <f t="shared" si="6"/>
        <v>15331426.645394906</v>
      </c>
      <c r="BJ89" s="50">
        <f t="shared" si="7"/>
        <v>470036486.58999997</v>
      </c>
      <c r="BK89" s="129" t="s">
        <v>198</v>
      </c>
      <c r="BL89" s="129" t="s">
        <v>199</v>
      </c>
      <c r="BM89" s="129" t="s">
        <v>200</v>
      </c>
    </row>
    <row r="90" spans="1:65" ht="165" x14ac:dyDescent="0.25">
      <c r="A90" s="20" t="s">
        <v>176</v>
      </c>
      <c r="B90" s="33">
        <v>44533</v>
      </c>
      <c r="C90" s="83">
        <v>0.70440000000000003</v>
      </c>
      <c r="D90" s="83">
        <v>0.61329999999999996</v>
      </c>
      <c r="E90" s="83">
        <v>0.70440000000000003</v>
      </c>
      <c r="F90" s="83">
        <v>0.61329999999999996</v>
      </c>
      <c r="G90" s="134"/>
      <c r="H90" s="134"/>
      <c r="I90" s="35">
        <f t="shared" si="8"/>
        <v>-9.110000000000007E-2</v>
      </c>
      <c r="J90" s="89">
        <v>45006</v>
      </c>
      <c r="K90" s="92">
        <v>-234</v>
      </c>
      <c r="L90" s="94">
        <v>336</v>
      </c>
      <c r="M90" s="94">
        <v>1050</v>
      </c>
      <c r="N90" s="37"/>
      <c r="O90" s="101">
        <v>2999715</v>
      </c>
      <c r="P90" s="101">
        <v>2999715</v>
      </c>
      <c r="Q90" s="103">
        <v>65</v>
      </c>
      <c r="R90" s="103">
        <v>57</v>
      </c>
      <c r="S90" s="39">
        <f t="shared" si="9"/>
        <v>8</v>
      </c>
      <c r="T90" s="105">
        <v>0.97756649426065934</v>
      </c>
      <c r="U90" s="105">
        <v>0.94679999999999997</v>
      </c>
      <c r="V90" s="105">
        <v>1</v>
      </c>
      <c r="W90" s="105">
        <v>0.94189999999999996</v>
      </c>
      <c r="X90" s="105">
        <v>0.70395139489443437</v>
      </c>
      <c r="Y90" s="105">
        <v>0.59599999999999997</v>
      </c>
      <c r="Z90" s="105">
        <v>5.2528141819520181E-2</v>
      </c>
      <c r="AA90" s="105">
        <v>0</v>
      </c>
      <c r="AB90" s="106" t="s">
        <v>140</v>
      </c>
      <c r="AC90" s="106" t="s">
        <v>144</v>
      </c>
      <c r="AD90" s="106" t="s">
        <v>89</v>
      </c>
      <c r="AE90" s="106" t="s">
        <v>80</v>
      </c>
      <c r="AF90" s="106" t="s">
        <v>142</v>
      </c>
      <c r="AG90" s="106" t="s">
        <v>150</v>
      </c>
      <c r="AH90" s="106" t="s">
        <v>177</v>
      </c>
      <c r="AI90" s="106" t="s">
        <v>80</v>
      </c>
      <c r="AJ90" s="106" t="s">
        <v>178</v>
      </c>
      <c r="AK90" s="106" t="s">
        <v>179</v>
      </c>
      <c r="AL90" s="106" t="s">
        <v>89</v>
      </c>
      <c r="AM90" s="106" t="s">
        <v>80</v>
      </c>
      <c r="AN90" s="107">
        <v>46</v>
      </c>
      <c r="AO90" s="107">
        <v>44</v>
      </c>
      <c r="AP90" s="107">
        <v>18</v>
      </c>
      <c r="AQ90" s="107">
        <v>15</v>
      </c>
      <c r="AR90" s="51"/>
      <c r="AS90" s="51">
        <v>1</v>
      </c>
      <c r="AT90" s="51">
        <v>0</v>
      </c>
      <c r="AU90" s="51">
        <v>0</v>
      </c>
      <c r="AV90" s="51">
        <v>0</v>
      </c>
      <c r="AW90" s="51"/>
      <c r="AX90" s="51"/>
      <c r="AY90" s="51">
        <v>9</v>
      </c>
      <c r="AZ90" s="51">
        <v>8</v>
      </c>
      <c r="BA90" s="51">
        <v>6</v>
      </c>
      <c r="BB90" s="51">
        <v>8</v>
      </c>
      <c r="BC90" s="51"/>
      <c r="BD90" s="114">
        <f t="shared" si="10"/>
        <v>455402696</v>
      </c>
      <c r="BE90" s="119">
        <v>14633790.59</v>
      </c>
      <c r="BF90" s="126">
        <v>136807901.0821</v>
      </c>
      <c r="BG90" s="126">
        <v>124022894.84320249</v>
      </c>
      <c r="BH90" s="126">
        <v>136807901.0821</v>
      </c>
      <c r="BI90" s="50">
        <f t="shared" si="6"/>
        <v>12785006.238897517</v>
      </c>
      <c r="BJ90" s="50">
        <f t="shared" si="7"/>
        <v>470036486.58999997</v>
      </c>
      <c r="BK90" s="129" t="s">
        <v>198</v>
      </c>
      <c r="BL90" s="129" t="s">
        <v>199</v>
      </c>
      <c r="BM90" s="129" t="s">
        <v>200</v>
      </c>
    </row>
    <row r="91" spans="1:65" ht="165" x14ac:dyDescent="0.25">
      <c r="A91" s="20" t="s">
        <v>176</v>
      </c>
      <c r="B91" s="33">
        <v>44540</v>
      </c>
      <c r="C91" s="83">
        <v>0.73709999999999998</v>
      </c>
      <c r="D91" s="83">
        <v>0.62680000000000002</v>
      </c>
      <c r="E91" s="83">
        <v>0.73709999999999998</v>
      </c>
      <c r="F91" s="83">
        <v>0.62680000000000002</v>
      </c>
      <c r="G91" s="134"/>
      <c r="H91" s="134"/>
      <c r="I91" s="35">
        <f t="shared" si="8"/>
        <v>-0.11029999999999995</v>
      </c>
      <c r="J91" s="89">
        <v>45006</v>
      </c>
      <c r="K91" s="92">
        <v>-234</v>
      </c>
      <c r="L91" s="94">
        <v>338</v>
      </c>
      <c r="M91" s="95">
        <v>1004</v>
      </c>
      <c r="N91" s="37"/>
      <c r="O91" s="101">
        <v>3085954</v>
      </c>
      <c r="P91" s="101">
        <v>3085954</v>
      </c>
      <c r="Q91" s="103">
        <v>65</v>
      </c>
      <c r="R91" s="103">
        <v>57</v>
      </c>
      <c r="S91" s="39">
        <f t="shared" si="9"/>
        <v>8</v>
      </c>
      <c r="T91" s="105">
        <v>0.97801339526442477</v>
      </c>
      <c r="U91" s="105">
        <v>0.94699999999999995</v>
      </c>
      <c r="V91" s="105">
        <v>1</v>
      </c>
      <c r="W91" s="105">
        <v>0.94240000000000002</v>
      </c>
      <c r="X91" s="105">
        <v>0.74140700281839023</v>
      </c>
      <c r="Y91" s="105">
        <v>0.61180000000000001</v>
      </c>
      <c r="Z91" s="105">
        <v>6.1331231699155581E-2</v>
      </c>
      <c r="AA91" s="105">
        <v>0</v>
      </c>
      <c r="AB91" s="106" t="s">
        <v>140</v>
      </c>
      <c r="AC91" s="106" t="s">
        <v>144</v>
      </c>
      <c r="AD91" s="106" t="s">
        <v>89</v>
      </c>
      <c r="AE91" s="106" t="s">
        <v>80</v>
      </c>
      <c r="AF91" s="106" t="s">
        <v>142</v>
      </c>
      <c r="AG91" s="106" t="s">
        <v>150</v>
      </c>
      <c r="AH91" s="106" t="s">
        <v>177</v>
      </c>
      <c r="AI91" s="106" t="s">
        <v>80</v>
      </c>
      <c r="AJ91" s="106" t="s">
        <v>178</v>
      </c>
      <c r="AK91" s="106" t="s">
        <v>179</v>
      </c>
      <c r="AL91" s="106" t="s">
        <v>89</v>
      </c>
      <c r="AM91" s="106" t="s">
        <v>80</v>
      </c>
      <c r="AN91" s="107">
        <v>46</v>
      </c>
      <c r="AO91" s="107">
        <v>44</v>
      </c>
      <c r="AP91" s="107">
        <v>18</v>
      </c>
      <c r="AQ91" s="107">
        <v>15</v>
      </c>
      <c r="AR91" s="51"/>
      <c r="AS91" s="51">
        <v>1</v>
      </c>
      <c r="AT91" s="51">
        <v>0</v>
      </c>
      <c r="AU91" s="51">
        <v>0</v>
      </c>
      <c r="AV91" s="51">
        <v>0</v>
      </c>
      <c r="AW91" s="51"/>
      <c r="AX91" s="51"/>
      <c r="AY91" s="51">
        <v>9</v>
      </c>
      <c r="AZ91" s="51">
        <v>8</v>
      </c>
      <c r="BA91" s="51">
        <v>6</v>
      </c>
      <c r="BB91" s="51">
        <v>8</v>
      </c>
      <c r="BC91" s="51"/>
      <c r="BD91" s="114">
        <f t="shared" si="10"/>
        <v>455402696</v>
      </c>
      <c r="BE91" s="119">
        <v>14633790.59</v>
      </c>
      <c r="BF91" s="126">
        <v>136807901.0821</v>
      </c>
      <c r="BG91" s="126">
        <v>124022894.84320249</v>
      </c>
      <c r="BH91" s="126">
        <v>136807901.0821</v>
      </c>
      <c r="BI91" s="50">
        <f t="shared" si="6"/>
        <v>12785006.238897517</v>
      </c>
      <c r="BJ91" s="50">
        <f t="shared" si="7"/>
        <v>470036486.58999997</v>
      </c>
      <c r="BK91" s="129" t="s">
        <v>198</v>
      </c>
      <c r="BL91" s="129" t="s">
        <v>199</v>
      </c>
      <c r="BM91" s="129" t="s">
        <v>200</v>
      </c>
    </row>
    <row r="92" spans="1:65" ht="165" x14ac:dyDescent="0.25">
      <c r="A92" s="20" t="s">
        <v>176</v>
      </c>
      <c r="B92" s="33">
        <v>44547</v>
      </c>
      <c r="C92" s="83">
        <v>0.76639999999999997</v>
      </c>
      <c r="D92" s="87">
        <v>0.63949999999999996</v>
      </c>
      <c r="E92" s="83">
        <v>0.76639999999999997</v>
      </c>
      <c r="F92" s="87">
        <v>0.63949999999999996</v>
      </c>
      <c r="G92" s="87"/>
      <c r="H92" s="87"/>
      <c r="I92" s="35">
        <f t="shared" si="8"/>
        <v>-0.12690000000000001</v>
      </c>
      <c r="J92" s="89">
        <v>45006</v>
      </c>
      <c r="K92" s="92">
        <v>-234</v>
      </c>
      <c r="L92" s="94">
        <v>276</v>
      </c>
      <c r="M92" s="95">
        <v>967</v>
      </c>
      <c r="N92" s="37"/>
      <c r="O92" s="101">
        <v>3163148</v>
      </c>
      <c r="P92" s="101">
        <v>3163148</v>
      </c>
      <c r="Q92" s="104">
        <v>65</v>
      </c>
      <c r="R92" s="104">
        <v>59</v>
      </c>
      <c r="S92" s="39">
        <f t="shared" si="9"/>
        <v>6</v>
      </c>
      <c r="T92" s="105">
        <v>0.97801339526442477</v>
      </c>
      <c r="U92" s="105">
        <v>0.94730000000000003</v>
      </c>
      <c r="V92" s="105">
        <v>1</v>
      </c>
      <c r="W92" s="105">
        <v>0.94359999999999999</v>
      </c>
      <c r="X92" s="105">
        <v>0.77541413136682658</v>
      </c>
      <c r="Y92" s="105">
        <v>0.62660000000000005</v>
      </c>
      <c r="Z92" s="105">
        <v>8.2111430676140337E-2</v>
      </c>
      <c r="AA92" s="105">
        <v>0</v>
      </c>
      <c r="AB92" s="106" t="s">
        <v>140</v>
      </c>
      <c r="AC92" s="106" t="s">
        <v>144</v>
      </c>
      <c r="AD92" s="106" t="s">
        <v>89</v>
      </c>
      <c r="AE92" s="106" t="s">
        <v>80</v>
      </c>
      <c r="AF92" s="106" t="s">
        <v>142</v>
      </c>
      <c r="AG92" s="106" t="s">
        <v>150</v>
      </c>
      <c r="AH92" s="106" t="s">
        <v>177</v>
      </c>
      <c r="AI92" s="106" t="s">
        <v>80</v>
      </c>
      <c r="AJ92" s="106" t="s">
        <v>178</v>
      </c>
      <c r="AK92" s="106" t="s">
        <v>179</v>
      </c>
      <c r="AL92" s="106" t="s">
        <v>89</v>
      </c>
      <c r="AM92" s="106" t="s">
        <v>80</v>
      </c>
      <c r="AN92" s="107">
        <v>46</v>
      </c>
      <c r="AO92" s="107">
        <v>44</v>
      </c>
      <c r="AP92" s="107">
        <v>18</v>
      </c>
      <c r="AQ92" s="107">
        <v>15</v>
      </c>
      <c r="AR92" s="51"/>
      <c r="AS92" s="51">
        <v>1</v>
      </c>
      <c r="AT92" s="51">
        <v>0</v>
      </c>
      <c r="AU92" s="51">
        <v>0</v>
      </c>
      <c r="AV92" s="51">
        <v>0</v>
      </c>
      <c r="AW92" s="51"/>
      <c r="AX92" s="51"/>
      <c r="AY92" s="51">
        <v>9</v>
      </c>
      <c r="AZ92" s="51">
        <v>8</v>
      </c>
      <c r="BA92" s="51">
        <v>6</v>
      </c>
      <c r="BB92" s="51">
        <v>8</v>
      </c>
      <c r="BC92" s="51"/>
      <c r="BD92" s="114">
        <f t="shared" si="10"/>
        <v>455402696</v>
      </c>
      <c r="BE92" s="120">
        <v>14581626.59</v>
      </c>
      <c r="BF92" s="126">
        <v>136807901.0821</v>
      </c>
      <c r="BG92" s="126">
        <v>124022894.84320249</v>
      </c>
      <c r="BH92" s="126">
        <v>136807901.0821</v>
      </c>
      <c r="BI92" s="50">
        <f t="shared" si="6"/>
        <v>12785006.238897517</v>
      </c>
      <c r="BJ92" s="50">
        <f t="shared" si="7"/>
        <v>469984322.58999997</v>
      </c>
      <c r="BK92" s="129" t="s">
        <v>198</v>
      </c>
      <c r="BL92" s="129" t="s">
        <v>199</v>
      </c>
      <c r="BM92" s="129" t="s">
        <v>200</v>
      </c>
    </row>
    <row r="93" spans="1:65" ht="165" x14ac:dyDescent="0.25">
      <c r="A93" s="20" t="s">
        <v>176</v>
      </c>
      <c r="B93" s="33">
        <v>44554</v>
      </c>
      <c r="C93" s="83">
        <v>0.78439999999999999</v>
      </c>
      <c r="D93" s="87">
        <v>0.64880000000000004</v>
      </c>
      <c r="E93" s="83">
        <v>0.78439999999999999</v>
      </c>
      <c r="F93" s="87">
        <v>0.64880000000000004</v>
      </c>
      <c r="G93" s="87"/>
      <c r="H93" s="87"/>
      <c r="I93" s="35">
        <f t="shared" si="8"/>
        <v>-0.13559999999999994</v>
      </c>
      <c r="J93" s="89">
        <v>45008</v>
      </c>
      <c r="K93" s="92">
        <v>-236</v>
      </c>
      <c r="L93" s="94">
        <v>283</v>
      </c>
      <c r="M93" s="95">
        <v>913</v>
      </c>
      <c r="N93" s="37"/>
      <c r="O93" s="101">
        <v>3250818</v>
      </c>
      <c r="P93" s="101">
        <v>3250818</v>
      </c>
      <c r="Q93" s="104">
        <v>66</v>
      </c>
      <c r="R93" s="104">
        <v>59</v>
      </c>
      <c r="S93" s="39">
        <f t="shared" si="9"/>
        <v>7</v>
      </c>
      <c r="T93" s="105">
        <v>0.97801339526442477</v>
      </c>
      <c r="U93" s="105">
        <v>0.94750000000000001</v>
      </c>
      <c r="V93" s="105">
        <v>1</v>
      </c>
      <c r="W93" s="105">
        <v>0.94389999999999996</v>
      </c>
      <c r="X93" s="105">
        <v>0.79590000000000005</v>
      </c>
      <c r="Y93" s="105">
        <v>0.63729999999999998</v>
      </c>
      <c r="Z93" s="105">
        <v>9.9428261278285038E-2</v>
      </c>
      <c r="AA93" s="105">
        <v>0</v>
      </c>
      <c r="AB93" s="106" t="s">
        <v>140</v>
      </c>
      <c r="AC93" s="106" t="s">
        <v>144</v>
      </c>
      <c r="AD93" s="106" t="s">
        <v>89</v>
      </c>
      <c r="AE93" s="106" t="s">
        <v>80</v>
      </c>
      <c r="AF93" s="106" t="s">
        <v>142</v>
      </c>
      <c r="AG93" s="106" t="s">
        <v>150</v>
      </c>
      <c r="AH93" s="106" t="s">
        <v>177</v>
      </c>
      <c r="AI93" s="106" t="s">
        <v>80</v>
      </c>
      <c r="AJ93" s="106" t="s">
        <v>178</v>
      </c>
      <c r="AK93" s="106" t="s">
        <v>179</v>
      </c>
      <c r="AL93" s="106" t="s">
        <v>89</v>
      </c>
      <c r="AM93" s="106" t="s">
        <v>80</v>
      </c>
      <c r="AN93" s="107">
        <v>46</v>
      </c>
      <c r="AO93" s="107">
        <v>44</v>
      </c>
      <c r="AP93" s="107">
        <v>18</v>
      </c>
      <c r="AQ93" s="107">
        <v>15</v>
      </c>
      <c r="AR93" s="51"/>
      <c r="AS93" s="51">
        <v>1</v>
      </c>
      <c r="AT93" s="51">
        <v>0</v>
      </c>
      <c r="AU93" s="51">
        <v>0</v>
      </c>
      <c r="AV93" s="51">
        <v>0</v>
      </c>
      <c r="AW93" s="51"/>
      <c r="AX93" s="51"/>
      <c r="AY93" s="51">
        <v>9</v>
      </c>
      <c r="AZ93" s="51">
        <v>8</v>
      </c>
      <c r="BA93" s="51">
        <v>6</v>
      </c>
      <c r="BB93" s="51">
        <v>8</v>
      </c>
      <c r="BC93" s="51"/>
      <c r="BD93" s="114">
        <f t="shared" si="10"/>
        <v>455402696</v>
      </c>
      <c r="BE93" s="120">
        <v>14581626.59</v>
      </c>
      <c r="BF93" s="126">
        <v>136807901.0821</v>
      </c>
      <c r="BG93" s="126">
        <v>124022894.84320249</v>
      </c>
      <c r="BH93" s="126">
        <v>136807901.0821</v>
      </c>
      <c r="BI93" s="50">
        <f t="shared" si="6"/>
        <v>12785006.238897517</v>
      </c>
      <c r="BJ93" s="50">
        <f t="shared" si="7"/>
        <v>469984322.58999997</v>
      </c>
      <c r="BK93" s="129" t="s">
        <v>198</v>
      </c>
      <c r="BL93" s="129" t="s">
        <v>199</v>
      </c>
      <c r="BM93" s="129" t="s">
        <v>200</v>
      </c>
    </row>
    <row r="94" spans="1:65" ht="165" x14ac:dyDescent="0.25">
      <c r="A94" s="20" t="s">
        <v>176</v>
      </c>
      <c r="B94" s="55">
        <v>44561</v>
      </c>
      <c r="C94" s="83">
        <v>0.80449999999999999</v>
      </c>
      <c r="D94" s="87">
        <v>0.65620000000000001</v>
      </c>
      <c r="E94" s="83">
        <v>0.80449999999999999</v>
      </c>
      <c r="F94" s="87">
        <v>0.65620000000000001</v>
      </c>
      <c r="G94" s="87"/>
      <c r="H94" s="87"/>
      <c r="I94" s="35">
        <f t="shared" si="8"/>
        <v>-0.14829999999999999</v>
      </c>
      <c r="J94" s="89">
        <v>45007</v>
      </c>
      <c r="K94" s="92">
        <v>-235</v>
      </c>
      <c r="L94" s="94">
        <v>264</v>
      </c>
      <c r="M94" s="95">
        <v>913</v>
      </c>
      <c r="N94" s="37"/>
      <c r="O94" s="101"/>
      <c r="P94" s="101"/>
      <c r="Q94" s="104">
        <v>66</v>
      </c>
      <c r="R94" s="104">
        <v>60</v>
      </c>
      <c r="S94" s="39">
        <f t="shared" si="9"/>
        <v>6</v>
      </c>
      <c r="T94" s="105">
        <v>0.97801339526442477</v>
      </c>
      <c r="U94" s="105">
        <v>0.94820000000000004</v>
      </c>
      <c r="V94" s="105">
        <v>1</v>
      </c>
      <c r="W94" s="105">
        <v>0.94410000000000005</v>
      </c>
      <c r="X94" s="105">
        <v>0.81936708810894787</v>
      </c>
      <c r="Y94" s="105">
        <v>0.64590000000000003</v>
      </c>
      <c r="Z94" s="105">
        <v>0.12020846025526979</v>
      </c>
      <c r="AA94" s="105">
        <v>0</v>
      </c>
      <c r="AB94" s="106" t="s">
        <v>140</v>
      </c>
      <c r="AC94" s="106" t="s">
        <v>144</v>
      </c>
      <c r="AD94" s="106" t="s">
        <v>89</v>
      </c>
      <c r="AE94" s="106" t="s">
        <v>80</v>
      </c>
      <c r="AF94" s="106" t="s">
        <v>142</v>
      </c>
      <c r="AG94" s="106" t="s">
        <v>150</v>
      </c>
      <c r="AH94" s="106" t="s">
        <v>177</v>
      </c>
      <c r="AI94" s="106" t="s">
        <v>80</v>
      </c>
      <c r="AJ94" s="106" t="s">
        <v>178</v>
      </c>
      <c r="AK94" s="106" t="s">
        <v>179</v>
      </c>
      <c r="AL94" s="106" t="s">
        <v>89</v>
      </c>
      <c r="AM94" s="106" t="s">
        <v>80</v>
      </c>
      <c r="AN94" s="109"/>
      <c r="AO94" s="109"/>
      <c r="AP94" s="109"/>
      <c r="AQ94" s="109"/>
      <c r="AR94" s="51"/>
      <c r="AS94" s="51">
        <v>2</v>
      </c>
      <c r="AT94" s="51">
        <v>0</v>
      </c>
      <c r="AU94" s="51">
        <v>0</v>
      </c>
      <c r="AV94" s="51">
        <v>0</v>
      </c>
      <c r="AW94" s="51"/>
      <c r="AX94" s="51"/>
      <c r="AY94" s="51">
        <v>10</v>
      </c>
      <c r="AZ94" s="51">
        <v>8</v>
      </c>
      <c r="BA94" s="51">
        <v>6</v>
      </c>
      <c r="BB94" s="51">
        <v>8</v>
      </c>
      <c r="BC94" s="51"/>
      <c r="BD94" s="114">
        <f t="shared" si="10"/>
        <v>455402696</v>
      </c>
      <c r="BE94" s="120">
        <v>14581626.59</v>
      </c>
      <c r="BF94" s="126">
        <v>151372789</v>
      </c>
      <c r="BG94" s="126">
        <v>136807901</v>
      </c>
      <c r="BH94" s="126">
        <v>151372789</v>
      </c>
      <c r="BI94" s="50">
        <f t="shared" si="6"/>
        <v>14564888</v>
      </c>
      <c r="BJ94" s="50">
        <f t="shared" si="7"/>
        <v>469984322.58999997</v>
      </c>
      <c r="BK94" s="129" t="s">
        <v>198</v>
      </c>
      <c r="BL94" s="129" t="s">
        <v>199</v>
      </c>
      <c r="BM94" s="129" t="s">
        <v>200</v>
      </c>
    </row>
    <row r="95" spans="1:65" ht="165" x14ac:dyDescent="0.25">
      <c r="A95" s="20" t="s">
        <v>176</v>
      </c>
      <c r="B95" s="33">
        <v>44568</v>
      </c>
      <c r="C95" s="83">
        <v>0.82335964391614469</v>
      </c>
      <c r="D95" s="87">
        <v>0.6663</v>
      </c>
      <c r="E95" s="83">
        <v>0.82335964391614469</v>
      </c>
      <c r="F95" s="87">
        <v>0.6663</v>
      </c>
      <c r="G95" s="87"/>
      <c r="H95" s="87"/>
      <c r="I95" s="35">
        <f t="shared" si="8"/>
        <v>-0.15705964391614469</v>
      </c>
      <c r="J95" s="89">
        <v>45007</v>
      </c>
      <c r="K95" s="92">
        <v>-235</v>
      </c>
      <c r="L95" s="94">
        <v>230</v>
      </c>
      <c r="M95" s="95">
        <v>910</v>
      </c>
      <c r="N95" s="37"/>
      <c r="O95" s="101"/>
      <c r="P95" s="101"/>
      <c r="Q95" s="104">
        <v>66</v>
      </c>
      <c r="R95" s="104">
        <v>60</v>
      </c>
      <c r="S95" s="39">
        <f t="shared" si="9"/>
        <v>6</v>
      </c>
      <c r="T95" s="105">
        <v>0.97801339526442477</v>
      </c>
      <c r="U95" s="105">
        <v>0.94830000000000003</v>
      </c>
      <c r="V95" s="105">
        <v>1</v>
      </c>
      <c r="W95" s="105">
        <v>0.9446</v>
      </c>
      <c r="X95" s="105">
        <v>0.84093004741543631</v>
      </c>
      <c r="Y95" s="105">
        <v>0.65769999999999995</v>
      </c>
      <c r="Z95" s="105">
        <v>0.14098865923225454</v>
      </c>
      <c r="AA95" s="105">
        <v>0</v>
      </c>
      <c r="AB95" s="106" t="s">
        <v>140</v>
      </c>
      <c r="AC95" s="106" t="s">
        <v>144</v>
      </c>
      <c r="AD95" s="106" t="s">
        <v>89</v>
      </c>
      <c r="AE95" s="106" t="s">
        <v>80</v>
      </c>
      <c r="AF95" s="106" t="s">
        <v>142</v>
      </c>
      <c r="AG95" s="106" t="s">
        <v>150</v>
      </c>
      <c r="AH95" s="106" t="s">
        <v>177</v>
      </c>
      <c r="AI95" s="106" t="s">
        <v>80</v>
      </c>
      <c r="AJ95" s="106" t="s">
        <v>178</v>
      </c>
      <c r="AK95" s="106" t="s">
        <v>179</v>
      </c>
      <c r="AL95" s="106" t="s">
        <v>89</v>
      </c>
      <c r="AM95" s="106" t="s">
        <v>80</v>
      </c>
      <c r="AN95" s="109"/>
      <c r="AO95" s="109"/>
      <c r="AP95" s="109"/>
      <c r="AQ95" s="109"/>
      <c r="AR95" s="51"/>
      <c r="AS95" s="51">
        <v>2</v>
      </c>
      <c r="AT95" s="51">
        <v>0</v>
      </c>
      <c r="AU95" s="51">
        <v>0</v>
      </c>
      <c r="AV95" s="51">
        <v>0</v>
      </c>
      <c r="AW95" s="51"/>
      <c r="AX95" s="51"/>
      <c r="AY95" s="51">
        <v>10</v>
      </c>
      <c r="AZ95" s="51">
        <v>8</v>
      </c>
      <c r="BA95" s="51">
        <v>6</v>
      </c>
      <c r="BB95" s="51">
        <v>8</v>
      </c>
      <c r="BC95" s="51"/>
      <c r="BD95" s="114">
        <f t="shared" si="10"/>
        <v>455402696</v>
      </c>
      <c r="BE95" s="121"/>
      <c r="BF95" s="121"/>
      <c r="BG95" s="121"/>
      <c r="BH95" s="121"/>
      <c r="BI95" s="50">
        <f t="shared" si="6"/>
        <v>0</v>
      </c>
      <c r="BJ95" s="50">
        <f t="shared" si="7"/>
        <v>455402696</v>
      </c>
      <c r="BK95" s="129" t="s">
        <v>198</v>
      </c>
      <c r="BL95" s="129" t="s">
        <v>199</v>
      </c>
      <c r="BM95" s="129" t="s">
        <v>200</v>
      </c>
    </row>
    <row r="96" spans="1:65" ht="165" x14ac:dyDescent="0.25">
      <c r="A96" s="20" t="s">
        <v>176</v>
      </c>
      <c r="B96" s="33">
        <v>44575</v>
      </c>
      <c r="C96" s="83">
        <v>0.84140000000000004</v>
      </c>
      <c r="D96" s="83">
        <v>0.67659999999999998</v>
      </c>
      <c r="E96" s="83">
        <v>0.84140000000000004</v>
      </c>
      <c r="F96" s="83">
        <v>0.67659999999999998</v>
      </c>
      <c r="G96" s="134"/>
      <c r="H96" s="134"/>
      <c r="I96" s="35">
        <f t="shared" si="8"/>
        <v>-0.16480000000000006</v>
      </c>
      <c r="J96" s="91">
        <v>45010</v>
      </c>
      <c r="K96" s="92">
        <v>-238</v>
      </c>
      <c r="L96" s="94">
        <v>197</v>
      </c>
      <c r="M96" s="95">
        <v>872</v>
      </c>
      <c r="N96" s="37"/>
      <c r="O96" s="101">
        <v>3483111</v>
      </c>
      <c r="P96" s="101">
        <v>3483111</v>
      </c>
      <c r="Q96" s="104">
        <v>66</v>
      </c>
      <c r="R96" s="104">
        <v>60</v>
      </c>
      <c r="S96" s="39">
        <f t="shared" si="9"/>
        <v>6</v>
      </c>
      <c r="T96" s="105">
        <v>0.97801339526442477</v>
      </c>
      <c r="U96" s="105">
        <v>0.94850000000000001</v>
      </c>
      <c r="V96" s="105">
        <v>1</v>
      </c>
      <c r="W96" s="105">
        <v>0.94520000000000004</v>
      </c>
      <c r="X96" s="105">
        <v>0.86206467376801932</v>
      </c>
      <c r="Y96" s="105">
        <v>0.66969999999999996</v>
      </c>
      <c r="Z96" s="105">
        <v>0.15624520381081414</v>
      </c>
      <c r="AA96" s="105">
        <v>0</v>
      </c>
      <c r="AB96" s="106" t="s">
        <v>140</v>
      </c>
      <c r="AC96" s="106" t="s">
        <v>144</v>
      </c>
      <c r="AD96" s="106" t="s">
        <v>89</v>
      </c>
      <c r="AE96" s="106" t="s">
        <v>80</v>
      </c>
      <c r="AF96" s="106" t="s">
        <v>142</v>
      </c>
      <c r="AG96" s="106" t="s">
        <v>150</v>
      </c>
      <c r="AH96" s="106" t="s">
        <v>177</v>
      </c>
      <c r="AI96" s="106" t="s">
        <v>80</v>
      </c>
      <c r="AJ96" s="106" t="s">
        <v>178</v>
      </c>
      <c r="AK96" s="106" t="s">
        <v>179</v>
      </c>
      <c r="AL96" s="106" t="s">
        <v>89</v>
      </c>
      <c r="AM96" s="106" t="s">
        <v>80</v>
      </c>
      <c r="AN96" s="109">
        <v>51</v>
      </c>
      <c r="AO96" s="109">
        <v>15</v>
      </c>
      <c r="AP96" s="109">
        <v>6</v>
      </c>
      <c r="AQ96" s="109">
        <v>15</v>
      </c>
      <c r="AR96" s="51"/>
      <c r="AS96" s="51">
        <v>2</v>
      </c>
      <c r="AT96" s="51">
        <v>0</v>
      </c>
      <c r="AU96" s="51">
        <v>0</v>
      </c>
      <c r="AV96" s="51">
        <v>0</v>
      </c>
      <c r="AW96" s="51"/>
      <c r="AX96" s="51"/>
      <c r="AY96" s="51">
        <v>10</v>
      </c>
      <c r="AZ96" s="51">
        <v>8</v>
      </c>
      <c r="BA96" s="51">
        <v>6</v>
      </c>
      <c r="BB96" s="51">
        <v>8</v>
      </c>
      <c r="BC96" s="51"/>
      <c r="BD96" s="114">
        <f t="shared" si="10"/>
        <v>455402696</v>
      </c>
      <c r="BE96" s="121"/>
      <c r="BF96" s="121"/>
      <c r="BG96" s="121"/>
      <c r="BH96" s="121"/>
      <c r="BI96" s="50">
        <f t="shared" si="6"/>
        <v>0</v>
      </c>
      <c r="BJ96" s="50">
        <f t="shared" si="7"/>
        <v>455402696</v>
      </c>
      <c r="BK96" s="129" t="s">
        <v>198</v>
      </c>
      <c r="BL96" s="129" t="s">
        <v>199</v>
      </c>
      <c r="BM96" s="129" t="s">
        <v>200</v>
      </c>
    </row>
    <row r="97" spans="1:65" ht="165" x14ac:dyDescent="0.25">
      <c r="A97" s="20" t="s">
        <v>176</v>
      </c>
      <c r="B97" s="33">
        <v>44582</v>
      </c>
      <c r="C97" s="83">
        <v>0.85870000000000002</v>
      </c>
      <c r="D97" s="83">
        <v>0.68610000000000004</v>
      </c>
      <c r="E97" s="83">
        <v>0.85870000000000002</v>
      </c>
      <c r="F97" s="83">
        <v>0.68610000000000004</v>
      </c>
      <c r="G97" s="134"/>
      <c r="H97" s="134"/>
      <c r="I97" s="35">
        <f t="shared" si="8"/>
        <v>-0.17259999999999998</v>
      </c>
      <c r="J97" s="91">
        <v>45018</v>
      </c>
      <c r="K97" s="92">
        <v>-246</v>
      </c>
      <c r="L97" s="94">
        <v>185</v>
      </c>
      <c r="M97" s="95">
        <v>832</v>
      </c>
      <c r="N97" s="37"/>
      <c r="O97" s="101">
        <v>3554869</v>
      </c>
      <c r="P97" s="101">
        <v>3554869</v>
      </c>
      <c r="Q97" s="104">
        <v>66</v>
      </c>
      <c r="R97" s="104">
        <v>60</v>
      </c>
      <c r="S97" s="39">
        <f t="shared" si="9"/>
        <v>6</v>
      </c>
      <c r="T97" s="105">
        <v>0.97801339526442477</v>
      </c>
      <c r="U97" s="105">
        <v>0.94899999999999995</v>
      </c>
      <c r="V97" s="105">
        <v>1</v>
      </c>
      <c r="W97" s="105">
        <v>0.94540000000000002</v>
      </c>
      <c r="X97" s="105">
        <v>0.88231515073196365</v>
      </c>
      <c r="Y97" s="105">
        <v>0.68079999999999996</v>
      </c>
      <c r="Z97" s="105">
        <v>0.16111164777367579</v>
      </c>
      <c r="AA97" s="105">
        <v>0</v>
      </c>
      <c r="AB97" s="106" t="s">
        <v>140</v>
      </c>
      <c r="AC97" s="106" t="s">
        <v>144</v>
      </c>
      <c r="AD97" s="106" t="s">
        <v>89</v>
      </c>
      <c r="AE97" s="106" t="s">
        <v>80</v>
      </c>
      <c r="AF97" s="106" t="s">
        <v>142</v>
      </c>
      <c r="AG97" s="106" t="s">
        <v>150</v>
      </c>
      <c r="AH97" s="106" t="s">
        <v>177</v>
      </c>
      <c r="AI97" s="106" t="s">
        <v>80</v>
      </c>
      <c r="AJ97" s="106" t="s">
        <v>178</v>
      </c>
      <c r="AK97" s="106" t="s">
        <v>179</v>
      </c>
      <c r="AL97" s="106" t="s">
        <v>89</v>
      </c>
      <c r="AM97" s="106" t="s">
        <v>80</v>
      </c>
      <c r="AN97" s="109">
        <v>52</v>
      </c>
      <c r="AO97" s="109">
        <v>15</v>
      </c>
      <c r="AP97" s="109">
        <v>6</v>
      </c>
      <c r="AQ97" s="109">
        <v>15</v>
      </c>
      <c r="AR97" s="51"/>
      <c r="AS97" s="51">
        <v>2</v>
      </c>
      <c r="AT97" s="51">
        <v>0</v>
      </c>
      <c r="AU97" s="51">
        <v>0</v>
      </c>
      <c r="AV97" s="51">
        <v>0</v>
      </c>
      <c r="AW97" s="51"/>
      <c r="AX97" s="51"/>
      <c r="AY97" s="51">
        <v>10</v>
      </c>
      <c r="AZ97" s="51">
        <v>8</v>
      </c>
      <c r="BA97" s="51">
        <v>6</v>
      </c>
      <c r="BB97" s="51">
        <v>8</v>
      </c>
      <c r="BC97" s="51"/>
      <c r="BD97" s="114">
        <f t="shared" si="10"/>
        <v>455402696</v>
      </c>
      <c r="BE97" s="122">
        <v>14581626.59</v>
      </c>
      <c r="BF97" s="128">
        <v>167197889.15373379</v>
      </c>
      <c r="BG97" s="128">
        <v>151372789.82410002</v>
      </c>
      <c r="BH97" s="128">
        <v>151372789</v>
      </c>
      <c r="BI97" s="50">
        <f t="shared" si="6"/>
        <v>15825099.329633772</v>
      </c>
      <c r="BJ97" s="50">
        <f t="shared" si="7"/>
        <v>469984322.58999997</v>
      </c>
      <c r="BK97" s="129" t="s">
        <v>198</v>
      </c>
      <c r="BL97" s="129" t="s">
        <v>199</v>
      </c>
      <c r="BM97" s="129" t="s">
        <v>200</v>
      </c>
    </row>
    <row r="98" spans="1:65" ht="165" x14ac:dyDescent="0.25">
      <c r="A98" s="20" t="s">
        <v>176</v>
      </c>
      <c r="B98" s="33">
        <v>44589</v>
      </c>
      <c r="C98" s="83">
        <v>0.87549999999999994</v>
      </c>
      <c r="D98" s="83">
        <v>0.69589999999999996</v>
      </c>
      <c r="E98" s="83">
        <v>0.87549999999999994</v>
      </c>
      <c r="F98" s="83">
        <v>0.69589999999999996</v>
      </c>
      <c r="G98" s="134"/>
      <c r="H98" s="134"/>
      <c r="I98" s="35">
        <f t="shared" ref="I98:I122" si="11">D98-C98</f>
        <v>-0.17959999999999998</v>
      </c>
      <c r="J98" s="91">
        <v>45024</v>
      </c>
      <c r="K98" s="92">
        <v>-252</v>
      </c>
      <c r="L98" s="94">
        <v>152</v>
      </c>
      <c r="M98" s="95">
        <v>795</v>
      </c>
      <c r="N98" s="37"/>
      <c r="O98" s="101">
        <v>3623657</v>
      </c>
      <c r="P98" s="101">
        <v>3623657</v>
      </c>
      <c r="Q98" s="104">
        <v>66</v>
      </c>
      <c r="R98" s="104">
        <v>61</v>
      </c>
      <c r="S98" s="39">
        <f t="shared" si="9"/>
        <v>5</v>
      </c>
      <c r="T98" s="105">
        <v>0.97801339526442477</v>
      </c>
      <c r="U98" s="105">
        <v>0.94920000000000004</v>
      </c>
      <c r="V98" s="105">
        <v>1</v>
      </c>
      <c r="W98" s="105">
        <v>0.94610000000000005</v>
      </c>
      <c r="X98" s="105">
        <v>0.90190018058120802</v>
      </c>
      <c r="Y98" s="105">
        <v>0.69210000000000005</v>
      </c>
      <c r="Z98" s="105">
        <v>0.16597808948212633</v>
      </c>
      <c r="AA98" s="105">
        <v>0</v>
      </c>
      <c r="AB98" s="106" t="s">
        <v>140</v>
      </c>
      <c r="AC98" s="106" t="s">
        <v>144</v>
      </c>
      <c r="AD98" s="106" t="s">
        <v>89</v>
      </c>
      <c r="AE98" s="106" t="s">
        <v>80</v>
      </c>
      <c r="AF98" s="106" t="s">
        <v>142</v>
      </c>
      <c r="AG98" s="106" t="s">
        <v>150</v>
      </c>
      <c r="AH98" s="106" t="s">
        <v>177</v>
      </c>
      <c r="AI98" s="106" t="s">
        <v>80</v>
      </c>
      <c r="AJ98" s="106" t="s">
        <v>178</v>
      </c>
      <c r="AK98" s="106" t="s">
        <v>179</v>
      </c>
      <c r="AL98" s="106" t="s">
        <v>89</v>
      </c>
      <c r="AM98" s="106" t="s">
        <v>80</v>
      </c>
      <c r="AN98" s="109">
        <v>52</v>
      </c>
      <c r="AO98" s="109">
        <v>15</v>
      </c>
      <c r="AP98" s="109">
        <v>6</v>
      </c>
      <c r="AQ98" s="109">
        <v>15</v>
      </c>
      <c r="AR98" s="51"/>
      <c r="AS98" s="51">
        <v>3</v>
      </c>
      <c r="AT98" s="51">
        <v>0</v>
      </c>
      <c r="AU98" s="51">
        <v>0</v>
      </c>
      <c r="AV98" s="51">
        <v>0</v>
      </c>
      <c r="AW98" s="51"/>
      <c r="AX98" s="51"/>
      <c r="AY98" s="51">
        <v>10</v>
      </c>
      <c r="AZ98" s="51">
        <v>8</v>
      </c>
      <c r="BA98" s="51">
        <v>6</v>
      </c>
      <c r="BB98" s="51">
        <v>8</v>
      </c>
      <c r="BC98" s="51"/>
      <c r="BD98" s="114">
        <f t="shared" si="10"/>
        <v>455402696</v>
      </c>
      <c r="BE98" s="122">
        <v>14581626.59</v>
      </c>
      <c r="BF98" s="128">
        <v>167197889.15373379</v>
      </c>
      <c r="BG98" s="128">
        <v>151372789.82410002</v>
      </c>
      <c r="BH98" s="128">
        <v>151372789</v>
      </c>
      <c r="BI98" s="50">
        <f t="shared" si="6"/>
        <v>15825099.329633772</v>
      </c>
      <c r="BJ98" s="50">
        <f t="shared" si="7"/>
        <v>469984322.58999997</v>
      </c>
      <c r="BK98" s="129" t="s">
        <v>198</v>
      </c>
      <c r="BL98" s="129" t="s">
        <v>199</v>
      </c>
      <c r="BM98" s="129" t="s">
        <v>200</v>
      </c>
    </row>
    <row r="99" spans="1:65" ht="165" x14ac:dyDescent="0.25">
      <c r="A99" s="20" t="s">
        <v>176</v>
      </c>
      <c r="B99" s="33">
        <v>44596</v>
      </c>
      <c r="C99" s="83">
        <v>0.88670000000000004</v>
      </c>
      <c r="D99" s="83">
        <v>0.70389999999999997</v>
      </c>
      <c r="E99" s="83">
        <v>0.88670000000000004</v>
      </c>
      <c r="F99" s="83">
        <v>0.70389999999999997</v>
      </c>
      <c r="G99" s="134"/>
      <c r="H99" s="134"/>
      <c r="I99" s="35">
        <f t="shared" si="11"/>
        <v>-0.18280000000000007</v>
      </c>
      <c r="J99" s="91">
        <v>45032</v>
      </c>
      <c r="K99" s="92">
        <v>-260</v>
      </c>
      <c r="L99" s="94">
        <v>127</v>
      </c>
      <c r="M99" s="95">
        <v>786</v>
      </c>
      <c r="N99" s="37"/>
      <c r="O99" s="101">
        <v>3700056</v>
      </c>
      <c r="P99" s="101">
        <v>3700056</v>
      </c>
      <c r="Q99" s="104">
        <v>66</v>
      </c>
      <c r="R99" s="104">
        <v>63</v>
      </c>
      <c r="S99" s="39">
        <f t="shared" si="9"/>
        <v>3</v>
      </c>
      <c r="T99" s="105">
        <v>0.97801339526442477</v>
      </c>
      <c r="U99" s="105">
        <v>0.94930000000000003</v>
      </c>
      <c r="V99" s="105">
        <v>1</v>
      </c>
      <c r="W99" s="105">
        <v>0.94640000000000002</v>
      </c>
      <c r="X99" s="105">
        <v>0.91484579791038856</v>
      </c>
      <c r="Y99" s="105">
        <v>0.7016</v>
      </c>
      <c r="Z99" s="105">
        <v>0.17084851248059685</v>
      </c>
      <c r="AA99" s="105">
        <v>0</v>
      </c>
      <c r="AB99" s="106" t="s">
        <v>140</v>
      </c>
      <c r="AC99" s="106" t="s">
        <v>144</v>
      </c>
      <c r="AD99" s="106" t="s">
        <v>89</v>
      </c>
      <c r="AE99" s="106" t="s">
        <v>80</v>
      </c>
      <c r="AF99" s="106" t="s">
        <v>142</v>
      </c>
      <c r="AG99" s="106" t="s">
        <v>150</v>
      </c>
      <c r="AH99" s="106" t="s">
        <v>177</v>
      </c>
      <c r="AI99" s="106" t="s">
        <v>80</v>
      </c>
      <c r="AJ99" s="106" t="s">
        <v>178</v>
      </c>
      <c r="AK99" s="106" t="s">
        <v>179</v>
      </c>
      <c r="AL99" s="106" t="s">
        <v>89</v>
      </c>
      <c r="AM99" s="106" t="s">
        <v>80</v>
      </c>
      <c r="AN99" s="109">
        <v>53</v>
      </c>
      <c r="AO99" s="109">
        <v>47</v>
      </c>
      <c r="AP99" s="109">
        <v>6</v>
      </c>
      <c r="AQ99" s="109">
        <v>15</v>
      </c>
      <c r="AR99" s="51"/>
      <c r="AS99" s="51">
        <v>3</v>
      </c>
      <c r="AT99" s="51">
        <v>0</v>
      </c>
      <c r="AU99" s="51">
        <v>0</v>
      </c>
      <c r="AV99" s="51">
        <v>0</v>
      </c>
      <c r="AW99" s="51"/>
      <c r="AX99" s="51"/>
      <c r="AY99" s="51">
        <v>10</v>
      </c>
      <c r="AZ99" s="51">
        <v>8</v>
      </c>
      <c r="BA99" s="51">
        <v>6</v>
      </c>
      <c r="BB99" s="51">
        <v>8</v>
      </c>
      <c r="BC99" s="51"/>
      <c r="BD99" s="115">
        <f t="shared" si="10"/>
        <v>455402696</v>
      </c>
      <c r="BE99" s="122">
        <v>-6929796.5099999979</v>
      </c>
      <c r="BF99" s="128">
        <v>215801543.4601154</v>
      </c>
      <c r="BG99" s="128">
        <v>151372789.82410002</v>
      </c>
      <c r="BH99" s="128">
        <v>165731909.66263202</v>
      </c>
      <c r="BI99" s="50">
        <f t="shared" si="6"/>
        <v>64428753.636015385</v>
      </c>
      <c r="BJ99" s="50">
        <f t="shared" si="7"/>
        <v>448472899.49000001</v>
      </c>
      <c r="BK99" s="129" t="s">
        <v>198</v>
      </c>
      <c r="BL99" s="129" t="s">
        <v>199</v>
      </c>
      <c r="BM99" s="129" t="s">
        <v>200</v>
      </c>
    </row>
    <row r="100" spans="1:65" ht="165" x14ac:dyDescent="0.25">
      <c r="A100" s="20" t="s">
        <v>176</v>
      </c>
      <c r="B100" s="33">
        <v>44603</v>
      </c>
      <c r="C100" s="83">
        <v>0.89610000000000001</v>
      </c>
      <c r="D100" s="83">
        <v>0.71050000000000002</v>
      </c>
      <c r="E100" s="83">
        <v>0.89610000000000001</v>
      </c>
      <c r="F100" s="83">
        <v>0.71050000000000002</v>
      </c>
      <c r="G100" s="134"/>
      <c r="H100" s="134"/>
      <c r="I100" s="35">
        <f t="shared" si="11"/>
        <v>-0.18559999999999999</v>
      </c>
      <c r="J100" s="91">
        <v>45043</v>
      </c>
      <c r="K100" s="92">
        <v>-271</v>
      </c>
      <c r="L100" s="94">
        <v>149</v>
      </c>
      <c r="M100" s="95">
        <v>907</v>
      </c>
      <c r="N100" s="37"/>
      <c r="O100" s="101">
        <v>3756036</v>
      </c>
      <c r="P100" s="101">
        <v>3756036</v>
      </c>
      <c r="Q100" s="104">
        <v>66</v>
      </c>
      <c r="R100" s="104">
        <v>63</v>
      </c>
      <c r="S100" s="39">
        <f t="shared" si="9"/>
        <v>3</v>
      </c>
      <c r="T100" s="105">
        <v>0.97801339526442477</v>
      </c>
      <c r="U100" s="105">
        <v>0.9496</v>
      </c>
      <c r="V100" s="105">
        <v>1</v>
      </c>
      <c r="W100" s="105">
        <v>0.94679999999999997</v>
      </c>
      <c r="X100" s="105">
        <v>0.92579159463454019</v>
      </c>
      <c r="Y100" s="105">
        <v>0.70909999999999995</v>
      </c>
      <c r="Z100" s="105">
        <v>0.17411269461623788</v>
      </c>
      <c r="AA100" s="105">
        <v>0</v>
      </c>
      <c r="AB100" s="106" t="s">
        <v>140</v>
      </c>
      <c r="AC100" s="106" t="s">
        <v>144</v>
      </c>
      <c r="AD100" s="106" t="s">
        <v>89</v>
      </c>
      <c r="AE100" s="106" t="s">
        <v>80</v>
      </c>
      <c r="AF100" s="106" t="s">
        <v>142</v>
      </c>
      <c r="AG100" s="106" t="s">
        <v>150</v>
      </c>
      <c r="AH100" s="106" t="s">
        <v>177</v>
      </c>
      <c r="AI100" s="106" t="s">
        <v>80</v>
      </c>
      <c r="AJ100" s="106" t="s">
        <v>178</v>
      </c>
      <c r="AK100" s="106" t="s">
        <v>179</v>
      </c>
      <c r="AL100" s="106" t="s">
        <v>89</v>
      </c>
      <c r="AM100" s="106" t="s">
        <v>80</v>
      </c>
      <c r="AN100" s="109">
        <v>53</v>
      </c>
      <c r="AO100" s="109">
        <v>47</v>
      </c>
      <c r="AP100" s="109">
        <v>6</v>
      </c>
      <c r="AQ100" s="109">
        <v>15</v>
      </c>
      <c r="AR100" s="51"/>
      <c r="AS100" s="51">
        <v>3</v>
      </c>
      <c r="AT100" s="51">
        <v>0</v>
      </c>
      <c r="AU100" s="51">
        <v>0</v>
      </c>
      <c r="AV100" s="51">
        <v>0</v>
      </c>
      <c r="AW100" s="51"/>
      <c r="AX100" s="51"/>
      <c r="AY100" s="51">
        <v>10</v>
      </c>
      <c r="AZ100" s="51">
        <v>8</v>
      </c>
      <c r="BA100" s="51">
        <v>6</v>
      </c>
      <c r="BB100" s="51">
        <v>8</v>
      </c>
      <c r="BC100" s="51"/>
      <c r="BD100" s="115">
        <f t="shared" ref="BD100:BD131" si="12">BD99</f>
        <v>455402696</v>
      </c>
      <c r="BE100" s="122">
        <v>-6929796.5099999979</v>
      </c>
      <c r="BF100" s="128">
        <v>215801543.4601154</v>
      </c>
      <c r="BG100" s="128">
        <v>151372789.82410002</v>
      </c>
      <c r="BH100" s="128">
        <v>165731909.66263202</v>
      </c>
      <c r="BI100" s="50">
        <f t="shared" si="6"/>
        <v>64428753.636015385</v>
      </c>
      <c r="BJ100" s="50">
        <f t="shared" si="7"/>
        <v>448472899.49000001</v>
      </c>
      <c r="BK100" s="129" t="s">
        <v>198</v>
      </c>
      <c r="BL100" s="129" t="s">
        <v>199</v>
      </c>
      <c r="BM100" s="129" t="s">
        <v>200</v>
      </c>
    </row>
    <row r="101" spans="1:65" ht="165" x14ac:dyDescent="0.25">
      <c r="A101" s="20" t="s">
        <v>176</v>
      </c>
      <c r="B101" s="33">
        <v>44610</v>
      </c>
      <c r="C101" s="83">
        <v>0.90769999999999995</v>
      </c>
      <c r="D101" s="83">
        <v>0.72019999999999995</v>
      </c>
      <c r="E101" s="83">
        <v>0.90769999999999995</v>
      </c>
      <c r="F101" s="83">
        <v>0.72019999999999995</v>
      </c>
      <c r="G101" s="134"/>
      <c r="H101" s="134"/>
      <c r="I101" s="35">
        <f t="shared" si="11"/>
        <v>-0.1875</v>
      </c>
      <c r="J101" s="91">
        <v>45050</v>
      </c>
      <c r="K101" s="92">
        <v>-278</v>
      </c>
      <c r="L101" s="94">
        <v>165</v>
      </c>
      <c r="M101" s="95">
        <v>911</v>
      </c>
      <c r="N101" s="37"/>
      <c r="O101" s="101">
        <v>3828960</v>
      </c>
      <c r="P101" s="101">
        <v>3828960</v>
      </c>
      <c r="Q101" s="104">
        <v>67</v>
      </c>
      <c r="R101" s="104">
        <v>63</v>
      </c>
      <c r="S101" s="39">
        <f t="shared" si="9"/>
        <v>4</v>
      </c>
      <c r="T101" s="105">
        <v>0.97801339526442477</v>
      </c>
      <c r="U101" s="105">
        <v>0.94979999999999998</v>
      </c>
      <c r="V101" s="105">
        <v>1</v>
      </c>
      <c r="W101" s="105">
        <v>0.94720000000000004</v>
      </c>
      <c r="X101" s="105">
        <v>0.93940264525350547</v>
      </c>
      <c r="Y101" s="105">
        <v>0.72040000000000004</v>
      </c>
      <c r="Z101" s="105">
        <v>0.17789567761735364</v>
      </c>
      <c r="AA101" s="105">
        <v>0</v>
      </c>
      <c r="AB101" s="106" t="s">
        <v>140</v>
      </c>
      <c r="AC101" s="106" t="s">
        <v>144</v>
      </c>
      <c r="AD101" s="106" t="s">
        <v>89</v>
      </c>
      <c r="AE101" s="106" t="s">
        <v>80</v>
      </c>
      <c r="AF101" s="106" t="s">
        <v>142</v>
      </c>
      <c r="AG101" s="106" t="s">
        <v>150</v>
      </c>
      <c r="AH101" s="106" t="s">
        <v>177</v>
      </c>
      <c r="AI101" s="106" t="s">
        <v>80</v>
      </c>
      <c r="AJ101" s="106" t="s">
        <v>178</v>
      </c>
      <c r="AK101" s="106" t="s">
        <v>179</v>
      </c>
      <c r="AL101" s="106" t="s">
        <v>89</v>
      </c>
      <c r="AM101" s="106" t="s">
        <v>80</v>
      </c>
      <c r="AN101" s="109">
        <v>53</v>
      </c>
      <c r="AO101" s="109">
        <v>47</v>
      </c>
      <c r="AP101" s="109">
        <v>6</v>
      </c>
      <c r="AQ101" s="109">
        <v>15</v>
      </c>
      <c r="AR101" s="51"/>
      <c r="AS101" s="51">
        <v>3</v>
      </c>
      <c r="AT101" s="51">
        <v>0</v>
      </c>
      <c r="AU101" s="51">
        <v>0</v>
      </c>
      <c r="AV101" s="51">
        <v>0</v>
      </c>
      <c r="AW101" s="51"/>
      <c r="AX101" s="51"/>
      <c r="AY101" s="51">
        <v>10</v>
      </c>
      <c r="AZ101" s="51">
        <v>8</v>
      </c>
      <c r="BA101" s="51">
        <v>6</v>
      </c>
      <c r="BB101" s="51">
        <v>8</v>
      </c>
      <c r="BC101" s="51"/>
      <c r="BD101" s="115">
        <f t="shared" si="12"/>
        <v>455402696</v>
      </c>
      <c r="BE101" s="122">
        <v>-6929796.5099999979</v>
      </c>
      <c r="BF101" s="128">
        <v>215801543.4601154</v>
      </c>
      <c r="BG101" s="128">
        <v>215789596.86011538</v>
      </c>
      <c r="BH101" s="128">
        <v>215789596.86011538</v>
      </c>
      <c r="BI101" s="50">
        <f t="shared" si="6"/>
        <v>11946.600000023842</v>
      </c>
      <c r="BJ101" s="50">
        <f t="shared" si="7"/>
        <v>448472899.49000001</v>
      </c>
      <c r="BK101" s="129" t="s">
        <v>198</v>
      </c>
      <c r="BL101" s="129" t="s">
        <v>199</v>
      </c>
      <c r="BM101" s="129" t="s">
        <v>200</v>
      </c>
    </row>
    <row r="102" spans="1:65" ht="165" x14ac:dyDescent="0.25">
      <c r="A102" s="20" t="s">
        <v>176</v>
      </c>
      <c r="B102" s="56">
        <v>44617</v>
      </c>
      <c r="C102" s="83">
        <v>0.92</v>
      </c>
      <c r="D102" s="83">
        <v>0.73029999999999995</v>
      </c>
      <c r="E102" s="83">
        <v>0.92</v>
      </c>
      <c r="F102" s="83">
        <v>0.73029999999999995</v>
      </c>
      <c r="G102" s="134"/>
      <c r="H102" s="134"/>
      <c r="I102" s="35">
        <f t="shared" si="11"/>
        <v>-0.18970000000000009</v>
      </c>
      <c r="J102" s="91">
        <v>45057</v>
      </c>
      <c r="K102" s="92">
        <v>-285</v>
      </c>
      <c r="L102" s="94">
        <v>168</v>
      </c>
      <c r="M102" s="95">
        <v>912</v>
      </c>
      <c r="N102" s="37"/>
      <c r="O102" s="101">
        <v>3904267</v>
      </c>
      <c r="P102" s="101">
        <v>3904267</v>
      </c>
      <c r="Q102" s="104">
        <v>67</v>
      </c>
      <c r="R102" s="104">
        <v>64</v>
      </c>
      <c r="S102" s="39">
        <f t="shared" si="9"/>
        <v>3</v>
      </c>
      <c r="T102" s="105">
        <v>0.97801339526442477</v>
      </c>
      <c r="U102" s="105">
        <v>0.9506</v>
      </c>
      <c r="V102" s="105">
        <v>1</v>
      </c>
      <c r="W102" s="105">
        <v>0.94750000000000001</v>
      </c>
      <c r="X102" s="105">
        <v>0.95378621740557656</v>
      </c>
      <c r="Y102" s="105">
        <v>0.73219999999999996</v>
      </c>
      <c r="Z102" s="105">
        <v>0.18864344055562809</v>
      </c>
      <c r="AA102" s="105">
        <v>0</v>
      </c>
      <c r="AB102" s="106" t="s">
        <v>140</v>
      </c>
      <c r="AC102" s="106" t="s">
        <v>144</v>
      </c>
      <c r="AD102" s="106" t="s">
        <v>89</v>
      </c>
      <c r="AE102" s="106" t="s">
        <v>80</v>
      </c>
      <c r="AF102" s="106" t="s">
        <v>142</v>
      </c>
      <c r="AG102" s="106" t="s">
        <v>150</v>
      </c>
      <c r="AH102" s="106" t="s">
        <v>177</v>
      </c>
      <c r="AI102" s="106" t="s">
        <v>80</v>
      </c>
      <c r="AJ102" s="106" t="s">
        <v>178</v>
      </c>
      <c r="AK102" s="106" t="s">
        <v>179</v>
      </c>
      <c r="AL102" s="106" t="s">
        <v>89</v>
      </c>
      <c r="AM102" s="106" t="s">
        <v>80</v>
      </c>
      <c r="AN102" s="109">
        <v>56</v>
      </c>
      <c r="AO102" s="109">
        <v>50</v>
      </c>
      <c r="AP102" s="109">
        <v>10</v>
      </c>
      <c r="AQ102" s="109">
        <v>15</v>
      </c>
      <c r="AR102" s="51"/>
      <c r="AS102" s="51">
        <v>3</v>
      </c>
      <c r="AT102" s="51">
        <v>0</v>
      </c>
      <c r="AU102" s="51">
        <v>0</v>
      </c>
      <c r="AV102" s="51">
        <v>0</v>
      </c>
      <c r="AW102" s="51"/>
      <c r="AX102" s="51"/>
      <c r="AY102" s="51">
        <v>10</v>
      </c>
      <c r="AZ102" s="51">
        <v>8</v>
      </c>
      <c r="BA102" s="51">
        <v>6</v>
      </c>
      <c r="BB102" s="51">
        <v>8</v>
      </c>
      <c r="BC102" s="51"/>
      <c r="BD102" s="115">
        <f t="shared" si="12"/>
        <v>455402696</v>
      </c>
      <c r="BE102" s="122">
        <v>-6929796.5099999979</v>
      </c>
      <c r="BF102" s="128">
        <v>215801543.4601154</v>
      </c>
      <c r="BG102" s="128">
        <v>215789596.86011538</v>
      </c>
      <c r="BH102" s="128">
        <v>215789596.86011538</v>
      </c>
      <c r="BI102" s="50">
        <f t="shared" si="6"/>
        <v>11946.600000023842</v>
      </c>
      <c r="BJ102" s="50">
        <f t="shared" si="7"/>
        <v>448472899.49000001</v>
      </c>
      <c r="BK102" s="129" t="s">
        <v>198</v>
      </c>
      <c r="BL102" s="129" t="s">
        <v>199</v>
      </c>
      <c r="BM102" s="129" t="s">
        <v>200</v>
      </c>
    </row>
    <row r="103" spans="1:65" ht="165" x14ac:dyDescent="0.25">
      <c r="A103" s="20" t="s">
        <v>176</v>
      </c>
      <c r="B103" s="33">
        <v>44624</v>
      </c>
      <c r="C103" s="83">
        <v>0.93140000000000001</v>
      </c>
      <c r="D103" s="83">
        <v>0.74060000000000004</v>
      </c>
      <c r="E103" s="83">
        <v>0.93140000000000001</v>
      </c>
      <c r="F103" s="83">
        <v>0.74060000000000004</v>
      </c>
      <c r="G103" s="134"/>
      <c r="H103" s="134"/>
      <c r="I103" s="35">
        <f t="shared" si="11"/>
        <v>-0.19079999999999997</v>
      </c>
      <c r="J103" s="91">
        <v>45066</v>
      </c>
      <c r="K103" s="92">
        <v>-294</v>
      </c>
      <c r="L103" s="94">
        <v>105</v>
      </c>
      <c r="M103" s="95">
        <v>910</v>
      </c>
      <c r="N103" s="37"/>
      <c r="O103" s="101">
        <v>3979451</v>
      </c>
      <c r="P103" s="101">
        <v>3979451</v>
      </c>
      <c r="Q103" s="104">
        <v>69</v>
      </c>
      <c r="R103" s="104">
        <v>64</v>
      </c>
      <c r="S103" s="39">
        <f t="shared" si="9"/>
        <v>5</v>
      </c>
      <c r="T103" s="105">
        <v>0.97837091701361223</v>
      </c>
      <c r="U103" s="105">
        <v>0.95099999999999996</v>
      </c>
      <c r="V103" s="105">
        <v>1</v>
      </c>
      <c r="W103" s="105">
        <v>0.94799999999999995</v>
      </c>
      <c r="X103" s="105">
        <v>0.96694654219950504</v>
      </c>
      <c r="Y103" s="105">
        <v>0.74419999999999997</v>
      </c>
      <c r="Z103" s="105">
        <v>0.20497964064998014</v>
      </c>
      <c r="AA103" s="105">
        <v>0</v>
      </c>
      <c r="AB103" s="106" t="s">
        <v>140</v>
      </c>
      <c r="AC103" s="106" t="s">
        <v>144</v>
      </c>
      <c r="AD103" s="106" t="s">
        <v>89</v>
      </c>
      <c r="AE103" s="106" t="s">
        <v>80</v>
      </c>
      <c r="AF103" s="106" t="s">
        <v>142</v>
      </c>
      <c r="AG103" s="106" t="s">
        <v>150</v>
      </c>
      <c r="AH103" s="106" t="s">
        <v>177</v>
      </c>
      <c r="AI103" s="106" t="s">
        <v>80</v>
      </c>
      <c r="AJ103" s="106" t="s">
        <v>178</v>
      </c>
      <c r="AK103" s="106" t="s">
        <v>179</v>
      </c>
      <c r="AL103" s="106" t="s">
        <v>89</v>
      </c>
      <c r="AM103" s="106" t="s">
        <v>80</v>
      </c>
      <c r="AN103" s="109">
        <v>56</v>
      </c>
      <c r="AO103" s="109">
        <v>50</v>
      </c>
      <c r="AP103" s="109">
        <v>10</v>
      </c>
      <c r="AQ103" s="109">
        <v>15</v>
      </c>
      <c r="AR103" s="51"/>
      <c r="AS103" s="51">
        <v>3</v>
      </c>
      <c r="AT103" s="51">
        <v>0</v>
      </c>
      <c r="AU103" s="51">
        <v>0</v>
      </c>
      <c r="AV103" s="51">
        <v>0</v>
      </c>
      <c r="AW103" s="51"/>
      <c r="AX103" s="51"/>
      <c r="AY103" s="51">
        <v>10</v>
      </c>
      <c r="AZ103" s="51">
        <v>8</v>
      </c>
      <c r="BA103" s="51">
        <v>6</v>
      </c>
      <c r="BB103" s="51">
        <v>8</v>
      </c>
      <c r="BC103" s="51"/>
      <c r="BD103" s="115">
        <f t="shared" si="12"/>
        <v>455402696</v>
      </c>
      <c r="BE103" s="122">
        <v>-6929796.5099999979</v>
      </c>
      <c r="BF103" s="128">
        <v>215801543.4601154</v>
      </c>
      <c r="BG103" s="128">
        <v>215789596.86011538</v>
      </c>
      <c r="BH103" s="128">
        <v>215789596.86011538</v>
      </c>
      <c r="BI103" s="50">
        <f t="shared" si="6"/>
        <v>11946.600000023842</v>
      </c>
      <c r="BJ103" s="50">
        <f t="shared" si="7"/>
        <v>448472899.49000001</v>
      </c>
      <c r="BK103" s="129" t="s">
        <v>198</v>
      </c>
      <c r="BL103" s="129" t="s">
        <v>199</v>
      </c>
      <c r="BM103" s="129" t="s">
        <v>200</v>
      </c>
    </row>
    <row r="104" spans="1:65" ht="165" x14ac:dyDescent="0.25">
      <c r="A104" s="20" t="s">
        <v>176</v>
      </c>
      <c r="B104" s="56">
        <v>44631</v>
      </c>
      <c r="C104" s="83">
        <v>0.93930000000000002</v>
      </c>
      <c r="D104" s="83">
        <v>0.74980000000000002</v>
      </c>
      <c r="E104" s="83">
        <v>0.93930000000000002</v>
      </c>
      <c r="F104" s="83">
        <v>0.74980000000000002</v>
      </c>
      <c r="G104" s="134"/>
      <c r="H104" s="134"/>
      <c r="I104" s="35">
        <f t="shared" si="11"/>
        <v>-0.1895</v>
      </c>
      <c r="J104" s="91">
        <v>45070</v>
      </c>
      <c r="K104" s="92">
        <v>-298</v>
      </c>
      <c r="L104" s="94">
        <v>100</v>
      </c>
      <c r="M104" s="95">
        <v>913</v>
      </c>
      <c r="N104" s="37"/>
      <c r="O104" s="101">
        <v>4054585</v>
      </c>
      <c r="P104" s="101">
        <v>4054585</v>
      </c>
      <c r="Q104" s="104">
        <v>71</v>
      </c>
      <c r="R104" s="104">
        <v>64</v>
      </c>
      <c r="S104" s="39">
        <f t="shared" si="9"/>
        <v>7</v>
      </c>
      <c r="T104" s="105">
        <v>0.97917533976656512</v>
      </c>
      <c r="U104" s="105">
        <v>0.95140000000000002</v>
      </c>
      <c r="V104" s="105">
        <v>1</v>
      </c>
      <c r="W104" s="105">
        <v>0.94869999999999999</v>
      </c>
      <c r="X104" s="105">
        <v>0.975438575624483</v>
      </c>
      <c r="Y104" s="105">
        <v>0.75490000000000002</v>
      </c>
      <c r="Z104" s="105">
        <v>0.24729582541970219</v>
      </c>
      <c r="AA104" s="105">
        <v>0</v>
      </c>
      <c r="AB104" s="106" t="s">
        <v>140</v>
      </c>
      <c r="AC104" s="106" t="s">
        <v>144</v>
      </c>
      <c r="AD104" s="106" t="s">
        <v>89</v>
      </c>
      <c r="AE104" s="106" t="s">
        <v>80</v>
      </c>
      <c r="AF104" s="106" t="s">
        <v>142</v>
      </c>
      <c r="AG104" s="106" t="s">
        <v>150</v>
      </c>
      <c r="AH104" s="106" t="s">
        <v>177</v>
      </c>
      <c r="AI104" s="106" t="s">
        <v>80</v>
      </c>
      <c r="AJ104" s="106" t="s">
        <v>178</v>
      </c>
      <c r="AK104" s="106" t="s">
        <v>179</v>
      </c>
      <c r="AL104" s="106" t="s">
        <v>89</v>
      </c>
      <c r="AM104" s="106" t="s">
        <v>80</v>
      </c>
      <c r="AN104" s="109">
        <v>55</v>
      </c>
      <c r="AO104" s="109">
        <v>51</v>
      </c>
      <c r="AP104" s="109">
        <v>10</v>
      </c>
      <c r="AQ104" s="109">
        <v>15</v>
      </c>
      <c r="AR104" s="51"/>
      <c r="AS104" s="51">
        <v>4</v>
      </c>
      <c r="AT104" s="51">
        <v>0</v>
      </c>
      <c r="AU104" s="51">
        <v>0</v>
      </c>
      <c r="AV104" s="51">
        <v>3</v>
      </c>
      <c r="AW104" s="51"/>
      <c r="AX104" s="51"/>
      <c r="AY104" s="51">
        <v>12</v>
      </c>
      <c r="AZ104" s="51">
        <v>9</v>
      </c>
      <c r="BA104" s="51">
        <v>5</v>
      </c>
      <c r="BB104" s="51">
        <v>8</v>
      </c>
      <c r="BC104" s="51"/>
      <c r="BD104" s="115">
        <f t="shared" si="12"/>
        <v>455402696</v>
      </c>
      <c r="BE104" s="122">
        <v>-6929796.5099999979</v>
      </c>
      <c r="BF104" s="128">
        <v>264438505.84589505</v>
      </c>
      <c r="BG104" s="128">
        <v>215789596.86011538</v>
      </c>
      <c r="BH104" s="128">
        <v>215789596.86011538</v>
      </c>
      <c r="BI104" s="50">
        <f t="shared" si="6"/>
        <v>48648908.985779673</v>
      </c>
      <c r="BJ104" s="50">
        <f t="shared" si="7"/>
        <v>448472899.49000001</v>
      </c>
      <c r="BK104" s="129" t="s">
        <v>198</v>
      </c>
      <c r="BL104" s="129" t="s">
        <v>199</v>
      </c>
      <c r="BM104" s="129" t="s">
        <v>200</v>
      </c>
    </row>
    <row r="105" spans="1:65" ht="165" x14ac:dyDescent="0.25">
      <c r="A105" s="20" t="s">
        <v>176</v>
      </c>
      <c r="B105" s="33">
        <v>44638</v>
      </c>
      <c r="C105" s="83">
        <v>0.94550000000000001</v>
      </c>
      <c r="D105" s="83">
        <v>0.75839999999999996</v>
      </c>
      <c r="E105" s="83">
        <v>0.94550000000000001</v>
      </c>
      <c r="F105" s="83">
        <v>0.75839999999999996</v>
      </c>
      <c r="G105" s="134"/>
      <c r="H105" s="134"/>
      <c r="I105" s="35">
        <f t="shared" si="11"/>
        <v>-0.18710000000000004</v>
      </c>
      <c r="J105" s="91">
        <v>45076</v>
      </c>
      <c r="K105" s="92">
        <v>-304</v>
      </c>
      <c r="L105" s="94">
        <v>96</v>
      </c>
      <c r="M105" s="95">
        <v>916</v>
      </c>
      <c r="N105" s="37"/>
      <c r="O105" s="101">
        <v>4129924</v>
      </c>
      <c r="P105" s="101">
        <v>4129924</v>
      </c>
      <c r="Q105" s="104">
        <v>74</v>
      </c>
      <c r="R105" s="104">
        <v>64</v>
      </c>
      <c r="S105" s="39">
        <f t="shared" si="9"/>
        <v>10</v>
      </c>
      <c r="T105" s="105">
        <v>0.97997976251951813</v>
      </c>
      <c r="U105" s="105">
        <v>0.95169999999999999</v>
      </c>
      <c r="V105" s="105">
        <v>1</v>
      </c>
      <c r="W105" s="105">
        <v>0.95079999999999998</v>
      </c>
      <c r="X105" s="105">
        <v>0.98201764937273106</v>
      </c>
      <c r="Y105" s="105">
        <v>0.76480000000000004</v>
      </c>
      <c r="Z105" s="105">
        <v>0.28972666277523745</v>
      </c>
      <c r="AA105" s="105">
        <v>0</v>
      </c>
      <c r="AB105" s="106" t="s">
        <v>140</v>
      </c>
      <c r="AC105" s="106" t="s">
        <v>144</v>
      </c>
      <c r="AD105" s="106" t="s">
        <v>89</v>
      </c>
      <c r="AE105" s="106" t="s">
        <v>80</v>
      </c>
      <c r="AF105" s="106" t="s">
        <v>142</v>
      </c>
      <c r="AG105" s="106" t="s">
        <v>150</v>
      </c>
      <c r="AH105" s="106" t="s">
        <v>177</v>
      </c>
      <c r="AI105" s="106" t="s">
        <v>80</v>
      </c>
      <c r="AJ105" s="106" t="s">
        <v>178</v>
      </c>
      <c r="AK105" s="106" t="s">
        <v>179</v>
      </c>
      <c r="AL105" s="106" t="s">
        <v>89</v>
      </c>
      <c r="AM105" s="106" t="s">
        <v>80</v>
      </c>
      <c r="AN105" s="109">
        <v>55</v>
      </c>
      <c r="AO105" s="109">
        <v>51</v>
      </c>
      <c r="AP105" s="109">
        <v>10</v>
      </c>
      <c r="AQ105" s="109">
        <v>15</v>
      </c>
      <c r="AR105" s="51"/>
      <c r="AS105" s="51">
        <v>4</v>
      </c>
      <c r="AT105" s="51">
        <v>0</v>
      </c>
      <c r="AU105" s="51">
        <v>0</v>
      </c>
      <c r="AV105" s="51">
        <v>3</v>
      </c>
      <c r="AW105" s="51"/>
      <c r="AX105" s="51"/>
      <c r="AY105" s="51">
        <v>12</v>
      </c>
      <c r="AZ105" s="51">
        <v>9</v>
      </c>
      <c r="BA105" s="51">
        <v>5</v>
      </c>
      <c r="BB105" s="51">
        <v>8</v>
      </c>
      <c r="BC105" s="51"/>
      <c r="BD105" s="115">
        <f t="shared" si="12"/>
        <v>455402696</v>
      </c>
      <c r="BE105" s="122">
        <v>-6929796.5099999979</v>
      </c>
      <c r="BF105" s="128">
        <v>264438505.84589505</v>
      </c>
      <c r="BG105" s="128">
        <v>253191243.79419789</v>
      </c>
      <c r="BH105" s="128">
        <v>253191243.79419789</v>
      </c>
      <c r="BI105" s="50">
        <f t="shared" si="6"/>
        <v>11247262.051697165</v>
      </c>
      <c r="BJ105" s="50">
        <f t="shared" si="7"/>
        <v>448472899.49000001</v>
      </c>
      <c r="BK105" s="129" t="s">
        <v>198</v>
      </c>
      <c r="BL105" s="129" t="s">
        <v>199</v>
      </c>
      <c r="BM105" s="129" t="s">
        <v>200</v>
      </c>
    </row>
    <row r="106" spans="1:65" ht="165" x14ac:dyDescent="0.25">
      <c r="A106" s="20" t="s">
        <v>176</v>
      </c>
      <c r="B106" s="33">
        <v>44645</v>
      </c>
      <c r="C106" s="83">
        <v>0.95150000000000001</v>
      </c>
      <c r="D106" s="83">
        <v>0.76680000000000004</v>
      </c>
      <c r="E106" s="83">
        <v>0.95150000000000001</v>
      </c>
      <c r="F106" s="83">
        <v>0.76680000000000004</v>
      </c>
      <c r="G106" s="134"/>
      <c r="H106" s="134"/>
      <c r="I106" s="35">
        <f t="shared" si="11"/>
        <v>-0.18469999999999998</v>
      </c>
      <c r="J106" s="91">
        <v>45087</v>
      </c>
      <c r="K106" s="92">
        <v>-315</v>
      </c>
      <c r="L106" s="94">
        <v>73</v>
      </c>
      <c r="M106" s="95">
        <v>916</v>
      </c>
      <c r="N106" s="37"/>
      <c r="O106" s="101">
        <v>4205729</v>
      </c>
      <c r="P106" s="101">
        <v>4205729</v>
      </c>
      <c r="Q106" s="104">
        <v>74</v>
      </c>
      <c r="R106" s="104">
        <v>65</v>
      </c>
      <c r="S106" s="39">
        <f t="shared" si="9"/>
        <v>9</v>
      </c>
      <c r="T106" s="105">
        <v>0.98078418527247113</v>
      </c>
      <c r="U106" s="105">
        <v>0.95269999999999999</v>
      </c>
      <c r="V106" s="105">
        <v>1</v>
      </c>
      <c r="W106" s="105">
        <v>0.95230000000000004</v>
      </c>
      <c r="X106" s="105">
        <v>0.98730648819231215</v>
      </c>
      <c r="Y106" s="105">
        <v>0.77429999999999999</v>
      </c>
      <c r="Z106" s="105">
        <v>0.32809146679717177</v>
      </c>
      <c r="AA106" s="105">
        <v>0</v>
      </c>
      <c r="AB106" s="106" t="s">
        <v>140</v>
      </c>
      <c r="AC106" s="106" t="s">
        <v>144</v>
      </c>
      <c r="AD106" s="106" t="s">
        <v>89</v>
      </c>
      <c r="AE106" s="106" t="s">
        <v>80</v>
      </c>
      <c r="AF106" s="106" t="s">
        <v>142</v>
      </c>
      <c r="AG106" s="106" t="s">
        <v>150</v>
      </c>
      <c r="AH106" s="106" t="s">
        <v>177</v>
      </c>
      <c r="AI106" s="106" t="s">
        <v>80</v>
      </c>
      <c r="AJ106" s="106" t="s">
        <v>178</v>
      </c>
      <c r="AK106" s="106" t="s">
        <v>179</v>
      </c>
      <c r="AL106" s="106" t="s">
        <v>89</v>
      </c>
      <c r="AM106" s="106" t="s">
        <v>80</v>
      </c>
      <c r="AN106" s="109">
        <v>55</v>
      </c>
      <c r="AO106" s="109">
        <v>52</v>
      </c>
      <c r="AP106" s="109">
        <v>10</v>
      </c>
      <c r="AQ106" s="109">
        <v>15</v>
      </c>
      <c r="AR106" s="51"/>
      <c r="AS106" s="51">
        <v>4</v>
      </c>
      <c r="AT106" s="51">
        <v>0</v>
      </c>
      <c r="AU106" s="51">
        <v>0</v>
      </c>
      <c r="AV106" s="51">
        <v>3</v>
      </c>
      <c r="AW106" s="51"/>
      <c r="AX106" s="51"/>
      <c r="AY106" s="51">
        <v>12</v>
      </c>
      <c r="AZ106" s="51">
        <v>9</v>
      </c>
      <c r="BA106" s="51">
        <v>5</v>
      </c>
      <c r="BB106" s="51">
        <v>8</v>
      </c>
      <c r="BC106" s="51"/>
      <c r="BD106" s="115">
        <f t="shared" si="12"/>
        <v>455402696</v>
      </c>
      <c r="BE106" s="122">
        <v>-6929796.5099999979</v>
      </c>
      <c r="BF106" s="128">
        <v>264438505.84589505</v>
      </c>
      <c r="BG106" s="128">
        <v>253191243.79419789</v>
      </c>
      <c r="BH106" s="128">
        <v>253191243.79419789</v>
      </c>
      <c r="BI106" s="50">
        <f t="shared" si="6"/>
        <v>11247262.051697165</v>
      </c>
      <c r="BJ106" s="50">
        <f t="shared" si="7"/>
        <v>448472899.49000001</v>
      </c>
      <c r="BK106" s="129" t="s">
        <v>198</v>
      </c>
      <c r="BL106" s="129" t="s">
        <v>199</v>
      </c>
      <c r="BM106" s="129" t="s">
        <v>200</v>
      </c>
    </row>
    <row r="107" spans="1:65" ht="165" x14ac:dyDescent="0.25">
      <c r="A107" s="20" t="s">
        <v>176</v>
      </c>
      <c r="B107" s="56">
        <v>44652</v>
      </c>
      <c r="C107" s="83">
        <v>0.95720000000000005</v>
      </c>
      <c r="D107" s="83">
        <v>0.77459999999999996</v>
      </c>
      <c r="E107" s="83">
        <v>0.95720000000000005</v>
      </c>
      <c r="F107" s="83">
        <v>0.77459999999999996</v>
      </c>
      <c r="G107" s="134"/>
      <c r="H107" s="134"/>
      <c r="I107" s="35">
        <f t="shared" si="11"/>
        <v>-0.1826000000000001</v>
      </c>
      <c r="J107" s="91">
        <v>45087</v>
      </c>
      <c r="K107" s="92">
        <v>-315</v>
      </c>
      <c r="L107" s="94">
        <v>51</v>
      </c>
      <c r="M107" s="95">
        <v>915</v>
      </c>
      <c r="N107" s="37"/>
      <c r="O107" s="101">
        <v>4281946</v>
      </c>
      <c r="P107" s="101">
        <v>4281946</v>
      </c>
      <c r="Q107" s="104">
        <v>74</v>
      </c>
      <c r="R107" s="104">
        <v>66</v>
      </c>
      <c r="S107" s="39">
        <f t="shared" si="9"/>
        <v>8</v>
      </c>
      <c r="T107" s="105">
        <v>0.98158860802542403</v>
      </c>
      <c r="U107" s="105">
        <v>0.95399999999999996</v>
      </c>
      <c r="V107" s="105">
        <v>1</v>
      </c>
      <c r="W107" s="105">
        <v>0.95340000000000003</v>
      </c>
      <c r="X107" s="105">
        <v>0.99194725499988234</v>
      </c>
      <c r="Y107" s="105">
        <v>0.7833</v>
      </c>
      <c r="Z107" s="105">
        <v>0.3647756546793518</v>
      </c>
      <c r="AA107" s="105">
        <v>0</v>
      </c>
      <c r="AB107" s="106" t="s">
        <v>140</v>
      </c>
      <c r="AC107" s="106" t="s">
        <v>144</v>
      </c>
      <c r="AD107" s="106" t="s">
        <v>89</v>
      </c>
      <c r="AE107" s="106" t="s">
        <v>80</v>
      </c>
      <c r="AF107" s="106" t="s">
        <v>142</v>
      </c>
      <c r="AG107" s="106" t="s">
        <v>150</v>
      </c>
      <c r="AH107" s="106" t="s">
        <v>177</v>
      </c>
      <c r="AI107" s="106" t="s">
        <v>80</v>
      </c>
      <c r="AJ107" s="106" t="s">
        <v>178</v>
      </c>
      <c r="AK107" s="106" t="s">
        <v>179</v>
      </c>
      <c r="AL107" s="106" t="s">
        <v>89</v>
      </c>
      <c r="AM107" s="106" t="s">
        <v>80</v>
      </c>
      <c r="AN107" s="109">
        <v>55</v>
      </c>
      <c r="AO107" s="109">
        <v>52</v>
      </c>
      <c r="AP107" s="109">
        <v>10</v>
      </c>
      <c r="AQ107" s="109">
        <v>15</v>
      </c>
      <c r="AR107" s="51"/>
      <c r="AS107" s="51">
        <v>4</v>
      </c>
      <c r="AT107" s="51">
        <v>0</v>
      </c>
      <c r="AU107" s="51">
        <v>0</v>
      </c>
      <c r="AV107" s="51">
        <v>3</v>
      </c>
      <c r="AW107" s="51"/>
      <c r="AX107" s="51"/>
      <c r="AY107" s="51">
        <v>12</v>
      </c>
      <c r="AZ107" s="51">
        <v>9</v>
      </c>
      <c r="BA107" s="51">
        <v>5</v>
      </c>
      <c r="BB107" s="51">
        <v>8</v>
      </c>
      <c r="BC107" s="51"/>
      <c r="BD107" s="115">
        <f t="shared" si="12"/>
        <v>455402696</v>
      </c>
      <c r="BE107" s="122">
        <v>-6929796.5099999979</v>
      </c>
      <c r="BF107" s="128">
        <v>283518151.11603725</v>
      </c>
      <c r="BG107" s="128">
        <v>253191243.79419789</v>
      </c>
      <c r="BH107" s="128">
        <v>253191243.79419789</v>
      </c>
      <c r="BI107" s="50">
        <f t="shared" si="6"/>
        <v>30326907.321839362</v>
      </c>
      <c r="BJ107" s="50">
        <f t="shared" si="7"/>
        <v>448472899.49000001</v>
      </c>
      <c r="BK107" s="129" t="s">
        <v>198</v>
      </c>
      <c r="BL107" s="129" t="s">
        <v>199</v>
      </c>
      <c r="BM107" s="129" t="s">
        <v>200</v>
      </c>
    </row>
    <row r="108" spans="1:65" ht="165" x14ac:dyDescent="0.25">
      <c r="A108" s="20" t="s">
        <v>176</v>
      </c>
      <c r="B108" s="33">
        <v>44659</v>
      </c>
      <c r="C108" s="83">
        <v>0.96179999999999999</v>
      </c>
      <c r="D108" s="83">
        <v>0.7802</v>
      </c>
      <c r="E108" s="83">
        <v>0.96179999999999999</v>
      </c>
      <c r="F108" s="83">
        <v>0.7802</v>
      </c>
      <c r="G108" s="134"/>
      <c r="H108" s="134"/>
      <c r="I108" s="35">
        <f t="shared" si="11"/>
        <v>-0.18159999999999998</v>
      </c>
      <c r="J108" s="91">
        <v>45092</v>
      </c>
      <c r="K108" s="92">
        <v>-320</v>
      </c>
      <c r="L108" s="94">
        <v>55</v>
      </c>
      <c r="M108" s="95">
        <v>917</v>
      </c>
      <c r="N108" s="37"/>
      <c r="O108" s="101">
        <v>4328944</v>
      </c>
      <c r="P108" s="101">
        <v>4328944</v>
      </c>
      <c r="Q108" s="104">
        <v>74</v>
      </c>
      <c r="R108" s="104">
        <v>66</v>
      </c>
      <c r="S108" s="39">
        <f t="shared" si="9"/>
        <v>8</v>
      </c>
      <c r="T108" s="105">
        <v>0.98245152332729657</v>
      </c>
      <c r="U108" s="105">
        <v>0.9546</v>
      </c>
      <c r="V108" s="105">
        <v>1</v>
      </c>
      <c r="W108" s="105">
        <v>0.95499999999999996</v>
      </c>
      <c r="X108" s="105">
        <v>0.99503397424456586</v>
      </c>
      <c r="Y108" s="105">
        <v>0.78969999999999996</v>
      </c>
      <c r="Z108" s="105">
        <v>0.45075289316637246</v>
      </c>
      <c r="AA108" s="105">
        <v>0</v>
      </c>
      <c r="AB108" s="106" t="s">
        <v>140</v>
      </c>
      <c r="AC108" s="106" t="s">
        <v>144</v>
      </c>
      <c r="AD108" s="106" t="s">
        <v>89</v>
      </c>
      <c r="AE108" s="106" t="s">
        <v>80</v>
      </c>
      <c r="AF108" s="106" t="s">
        <v>142</v>
      </c>
      <c r="AG108" s="106" t="s">
        <v>150</v>
      </c>
      <c r="AH108" s="106" t="s">
        <v>177</v>
      </c>
      <c r="AI108" s="106" t="s">
        <v>80</v>
      </c>
      <c r="AJ108" s="106" t="s">
        <v>178</v>
      </c>
      <c r="AK108" s="106" t="s">
        <v>179</v>
      </c>
      <c r="AL108" s="106" t="s">
        <v>89</v>
      </c>
      <c r="AM108" s="106" t="s">
        <v>80</v>
      </c>
      <c r="AN108" s="109">
        <v>55</v>
      </c>
      <c r="AO108" s="109">
        <v>52</v>
      </c>
      <c r="AP108" s="109">
        <v>10</v>
      </c>
      <c r="AQ108" s="109">
        <v>15</v>
      </c>
      <c r="AR108" s="51"/>
      <c r="AS108" s="51">
        <v>4</v>
      </c>
      <c r="AT108" s="51">
        <v>0</v>
      </c>
      <c r="AU108" s="51">
        <v>0</v>
      </c>
      <c r="AV108" s="51">
        <v>3</v>
      </c>
      <c r="AW108" s="51"/>
      <c r="AX108" s="51"/>
      <c r="AY108" s="51">
        <v>12</v>
      </c>
      <c r="AZ108" s="51">
        <v>9</v>
      </c>
      <c r="BA108" s="51">
        <v>5</v>
      </c>
      <c r="BB108" s="51">
        <v>8</v>
      </c>
      <c r="BC108" s="51"/>
      <c r="BD108" s="115">
        <f t="shared" si="12"/>
        <v>455402696</v>
      </c>
      <c r="BE108" s="122">
        <v>-6929796.5099999979</v>
      </c>
      <c r="BF108" s="128">
        <v>283518151.11603725</v>
      </c>
      <c r="BG108" s="128">
        <v>253191243.79419789</v>
      </c>
      <c r="BH108" s="128">
        <v>253191243.79419789</v>
      </c>
      <c r="BI108" s="50">
        <f t="shared" si="6"/>
        <v>30326907.321839362</v>
      </c>
      <c r="BJ108" s="50">
        <f t="shared" si="7"/>
        <v>448472899.49000001</v>
      </c>
      <c r="BK108" s="129" t="s">
        <v>198</v>
      </c>
      <c r="BL108" s="129" t="s">
        <v>199</v>
      </c>
      <c r="BM108" s="129" t="s">
        <v>200</v>
      </c>
    </row>
    <row r="109" spans="1:65" ht="165" x14ac:dyDescent="0.25">
      <c r="A109" s="20" t="s">
        <v>176</v>
      </c>
      <c r="B109" s="33">
        <v>44666</v>
      </c>
      <c r="C109" s="83">
        <v>0.96550000000000002</v>
      </c>
      <c r="D109" s="83">
        <v>0.7863</v>
      </c>
      <c r="E109" s="83">
        <v>0.96550000000000002</v>
      </c>
      <c r="F109" s="83">
        <v>0.7863</v>
      </c>
      <c r="G109" s="134"/>
      <c r="H109" s="134"/>
      <c r="I109" s="35">
        <f t="shared" si="11"/>
        <v>-0.17920000000000003</v>
      </c>
      <c r="J109" s="91">
        <v>45097</v>
      </c>
      <c r="K109" s="92">
        <v>-325</v>
      </c>
      <c r="L109" s="94">
        <v>76</v>
      </c>
      <c r="M109" s="95">
        <v>918</v>
      </c>
      <c r="N109" s="37"/>
      <c r="O109" s="101">
        <v>4376248</v>
      </c>
      <c r="P109" s="101">
        <v>4376248</v>
      </c>
      <c r="Q109" s="104">
        <v>74</v>
      </c>
      <c r="R109" s="104">
        <v>67</v>
      </c>
      <c r="S109" s="39">
        <f t="shared" si="9"/>
        <v>7</v>
      </c>
      <c r="T109" s="105">
        <v>0.98408468790047199</v>
      </c>
      <c r="U109" s="105">
        <v>0.95489999999999997</v>
      </c>
      <c r="V109" s="105">
        <v>1</v>
      </c>
      <c r="W109" s="105">
        <v>0.95850000000000002</v>
      </c>
      <c r="X109" s="105">
        <v>0.99709528964899041</v>
      </c>
      <c r="Y109" s="105">
        <v>0.79649999999999999</v>
      </c>
      <c r="Z109" s="105">
        <v>0.5227052845846959</v>
      </c>
      <c r="AA109" s="105">
        <v>0</v>
      </c>
      <c r="AB109" s="106" t="s">
        <v>140</v>
      </c>
      <c r="AC109" s="106" t="s">
        <v>144</v>
      </c>
      <c r="AD109" s="106" t="s">
        <v>89</v>
      </c>
      <c r="AE109" s="106" t="s">
        <v>80</v>
      </c>
      <c r="AF109" s="106" t="s">
        <v>142</v>
      </c>
      <c r="AG109" s="106" t="s">
        <v>150</v>
      </c>
      <c r="AH109" s="106" t="s">
        <v>177</v>
      </c>
      <c r="AI109" s="106" t="s">
        <v>80</v>
      </c>
      <c r="AJ109" s="106" t="s">
        <v>178</v>
      </c>
      <c r="AK109" s="106" t="s">
        <v>179</v>
      </c>
      <c r="AL109" s="106" t="s">
        <v>89</v>
      </c>
      <c r="AM109" s="106" t="s">
        <v>80</v>
      </c>
      <c r="AN109" s="109">
        <v>56</v>
      </c>
      <c r="AO109" s="109">
        <v>53</v>
      </c>
      <c r="AP109" s="109">
        <v>7</v>
      </c>
      <c r="AQ109" s="109">
        <v>17</v>
      </c>
      <c r="AR109" s="51"/>
      <c r="AS109" s="51">
        <v>4</v>
      </c>
      <c r="AT109" s="51">
        <v>0</v>
      </c>
      <c r="AU109" s="51">
        <v>0</v>
      </c>
      <c r="AV109" s="51">
        <v>3</v>
      </c>
      <c r="AW109" s="51"/>
      <c r="AX109" s="51"/>
      <c r="AY109" s="51">
        <v>12</v>
      </c>
      <c r="AZ109" s="51">
        <v>9</v>
      </c>
      <c r="BA109" s="51">
        <v>5</v>
      </c>
      <c r="BB109" s="51">
        <v>8</v>
      </c>
      <c r="BC109" s="51"/>
      <c r="BD109" s="115">
        <f t="shared" si="12"/>
        <v>455402696</v>
      </c>
      <c r="BE109" s="122">
        <v>-6929796.5099999979</v>
      </c>
      <c r="BF109" s="128">
        <v>283518151.11603725</v>
      </c>
      <c r="BG109" s="128">
        <v>253191243.79419789</v>
      </c>
      <c r="BH109" s="128">
        <v>281950763.38422811</v>
      </c>
      <c r="BI109" s="50">
        <f t="shared" si="6"/>
        <v>30326907.321839362</v>
      </c>
      <c r="BJ109" s="50">
        <f t="shared" si="7"/>
        <v>448472899.49000001</v>
      </c>
      <c r="BK109" s="129" t="s">
        <v>198</v>
      </c>
      <c r="BL109" s="129" t="s">
        <v>199</v>
      </c>
      <c r="BM109" s="129" t="s">
        <v>200</v>
      </c>
    </row>
    <row r="110" spans="1:65" ht="165" x14ac:dyDescent="0.25">
      <c r="A110" s="20" t="s">
        <v>176</v>
      </c>
      <c r="B110" s="56">
        <v>44673</v>
      </c>
      <c r="C110" s="83">
        <v>0.96897214376917862</v>
      </c>
      <c r="D110" s="83">
        <v>0.79249999999999998</v>
      </c>
      <c r="E110" s="83">
        <v>0.96897214376917862</v>
      </c>
      <c r="F110" s="83">
        <v>0.79249999999999998</v>
      </c>
      <c r="G110" s="134"/>
      <c r="H110" s="134"/>
      <c r="I110" s="35">
        <f t="shared" si="11"/>
        <v>-0.17647214376917864</v>
      </c>
      <c r="J110" s="91">
        <v>45090</v>
      </c>
      <c r="K110" s="92">
        <v>-318</v>
      </c>
      <c r="L110" s="94">
        <v>79</v>
      </c>
      <c r="M110" s="95">
        <v>910</v>
      </c>
      <c r="N110" s="37"/>
      <c r="O110" s="101">
        <v>4423708</v>
      </c>
      <c r="P110" s="101">
        <v>4423708</v>
      </c>
      <c r="Q110" s="104">
        <v>74</v>
      </c>
      <c r="R110" s="104">
        <v>67</v>
      </c>
      <c r="S110" s="39">
        <f t="shared" si="9"/>
        <v>7</v>
      </c>
      <c r="T110" s="105">
        <v>0.98593115465548797</v>
      </c>
      <c r="U110" s="105">
        <v>0.95530000000000004</v>
      </c>
      <c r="V110" s="105">
        <v>1</v>
      </c>
      <c r="W110" s="105">
        <v>0.9597</v>
      </c>
      <c r="X110" s="105">
        <v>0.99860827541183184</v>
      </c>
      <c r="Y110" s="105">
        <v>0.80359999999999998</v>
      </c>
      <c r="Z110" s="105">
        <v>0.60428049906953796</v>
      </c>
      <c r="AA110" s="105">
        <v>0</v>
      </c>
      <c r="AB110" s="106" t="s">
        <v>140</v>
      </c>
      <c r="AC110" s="106" t="s">
        <v>144</v>
      </c>
      <c r="AD110" s="106" t="s">
        <v>89</v>
      </c>
      <c r="AE110" s="106" t="s">
        <v>80</v>
      </c>
      <c r="AF110" s="106" t="s">
        <v>142</v>
      </c>
      <c r="AG110" s="106" t="s">
        <v>150</v>
      </c>
      <c r="AH110" s="106" t="s">
        <v>177</v>
      </c>
      <c r="AI110" s="106" t="s">
        <v>80</v>
      </c>
      <c r="AJ110" s="106" t="s">
        <v>178</v>
      </c>
      <c r="AK110" s="106" t="s">
        <v>179</v>
      </c>
      <c r="AL110" s="106" t="s">
        <v>89</v>
      </c>
      <c r="AM110" s="106" t="s">
        <v>80</v>
      </c>
      <c r="AN110" s="109">
        <v>56</v>
      </c>
      <c r="AO110" s="109">
        <v>53</v>
      </c>
      <c r="AP110" s="109">
        <v>7</v>
      </c>
      <c r="AQ110" s="109">
        <v>17</v>
      </c>
      <c r="AR110" s="51"/>
      <c r="AS110" s="51">
        <v>4</v>
      </c>
      <c r="AT110" s="51">
        <v>0</v>
      </c>
      <c r="AU110" s="51">
        <v>0</v>
      </c>
      <c r="AV110" s="51">
        <v>3</v>
      </c>
      <c r="AW110" s="51"/>
      <c r="AX110" s="51"/>
      <c r="AY110" s="51">
        <v>12</v>
      </c>
      <c r="AZ110" s="51">
        <v>9</v>
      </c>
      <c r="BA110" s="51">
        <v>5</v>
      </c>
      <c r="BB110" s="51">
        <v>8</v>
      </c>
      <c r="BC110" s="51"/>
      <c r="BD110" s="115">
        <f t="shared" si="12"/>
        <v>455402696</v>
      </c>
      <c r="BE110" s="122">
        <v>-6929796.5099999979</v>
      </c>
      <c r="BF110" s="128">
        <v>283518151.11603725</v>
      </c>
      <c r="BG110" s="128">
        <v>281950763.38422811</v>
      </c>
      <c r="BH110" s="128">
        <v>281950763.38422811</v>
      </c>
      <c r="BI110" s="50">
        <f t="shared" si="6"/>
        <v>1567387.7318091393</v>
      </c>
      <c r="BJ110" s="50">
        <f t="shared" si="7"/>
        <v>448472899.49000001</v>
      </c>
      <c r="BK110" s="129" t="s">
        <v>198</v>
      </c>
      <c r="BL110" s="129" t="s">
        <v>199</v>
      </c>
      <c r="BM110" s="129" t="s">
        <v>200</v>
      </c>
    </row>
    <row r="111" spans="1:65" ht="165" x14ac:dyDescent="0.25">
      <c r="A111" s="20" t="s">
        <v>176</v>
      </c>
      <c r="B111" s="33">
        <v>44680</v>
      </c>
      <c r="C111" s="83">
        <v>0.97198898528937805</v>
      </c>
      <c r="D111" s="83">
        <v>0.79690000000000005</v>
      </c>
      <c r="E111" s="83">
        <v>0.97198898528937805</v>
      </c>
      <c r="F111" s="83">
        <v>0.79690000000000005</v>
      </c>
      <c r="G111" s="134"/>
      <c r="H111" s="134"/>
      <c r="I111" s="35">
        <f t="shared" si="11"/>
        <v>-0.175088985289378</v>
      </c>
      <c r="J111" s="91">
        <v>45091</v>
      </c>
      <c r="K111" s="92">
        <v>-319</v>
      </c>
      <c r="L111" s="94">
        <v>35</v>
      </c>
      <c r="M111" s="95">
        <v>890</v>
      </c>
      <c r="N111" s="37"/>
      <c r="O111" s="101">
        <v>4471042</v>
      </c>
      <c r="P111" s="101">
        <v>4471042</v>
      </c>
      <c r="Q111" s="104">
        <v>74</v>
      </c>
      <c r="R111" s="104">
        <v>67</v>
      </c>
      <c r="S111" s="39">
        <f t="shared" si="9"/>
        <v>7</v>
      </c>
      <c r="T111" s="105">
        <v>0.98809757172646751</v>
      </c>
      <c r="U111" s="105">
        <v>0.95550000000000002</v>
      </c>
      <c r="V111" s="105">
        <v>1</v>
      </c>
      <c r="W111" s="105">
        <v>0.96</v>
      </c>
      <c r="X111" s="105">
        <v>0.99957064648015825</v>
      </c>
      <c r="Y111" s="105">
        <v>0.80869999999999997</v>
      </c>
      <c r="Z111" s="105">
        <v>0.69758060815440459</v>
      </c>
      <c r="AA111" s="105">
        <v>0</v>
      </c>
      <c r="AB111" s="106" t="s">
        <v>140</v>
      </c>
      <c r="AC111" s="106" t="s">
        <v>144</v>
      </c>
      <c r="AD111" s="106" t="s">
        <v>89</v>
      </c>
      <c r="AE111" s="106" t="s">
        <v>80</v>
      </c>
      <c r="AF111" s="106" t="s">
        <v>142</v>
      </c>
      <c r="AG111" s="106" t="s">
        <v>150</v>
      </c>
      <c r="AH111" s="106" t="s">
        <v>177</v>
      </c>
      <c r="AI111" s="106" t="s">
        <v>80</v>
      </c>
      <c r="AJ111" s="106" t="s">
        <v>178</v>
      </c>
      <c r="AK111" s="106" t="s">
        <v>179</v>
      </c>
      <c r="AL111" s="106" t="s">
        <v>89</v>
      </c>
      <c r="AM111" s="106" t="s">
        <v>80</v>
      </c>
      <c r="AN111" s="109">
        <v>56</v>
      </c>
      <c r="AO111" s="109">
        <v>53</v>
      </c>
      <c r="AP111" s="109">
        <v>7</v>
      </c>
      <c r="AQ111" s="109">
        <v>17</v>
      </c>
      <c r="AR111" s="51"/>
      <c r="AS111" s="51">
        <v>4</v>
      </c>
      <c r="AT111" s="51">
        <v>0</v>
      </c>
      <c r="AU111" s="51">
        <v>0</v>
      </c>
      <c r="AV111" s="51">
        <v>3</v>
      </c>
      <c r="AW111" s="51"/>
      <c r="AX111" s="51"/>
      <c r="AY111" s="51">
        <v>12</v>
      </c>
      <c r="AZ111" s="51">
        <v>9</v>
      </c>
      <c r="BA111" s="51">
        <v>5</v>
      </c>
      <c r="BB111" s="51">
        <v>8</v>
      </c>
      <c r="BC111" s="51"/>
      <c r="BD111" s="115">
        <f t="shared" si="12"/>
        <v>455402696</v>
      </c>
      <c r="BE111" s="122">
        <v>-6929796.5099999979</v>
      </c>
      <c r="BF111" s="128">
        <v>283518151.11603725</v>
      </c>
      <c r="BG111" s="128">
        <v>281950763.38422811</v>
      </c>
      <c r="BH111" s="128">
        <v>281950763.38422811</v>
      </c>
      <c r="BI111" s="50">
        <f t="shared" si="6"/>
        <v>1567387.7318091393</v>
      </c>
      <c r="BJ111" s="50">
        <f t="shared" si="7"/>
        <v>448472899.49000001</v>
      </c>
      <c r="BK111" s="129" t="s">
        <v>198</v>
      </c>
      <c r="BL111" s="129" t="s">
        <v>199</v>
      </c>
      <c r="BM111" s="129" t="s">
        <v>200</v>
      </c>
    </row>
    <row r="112" spans="1:65" ht="165" x14ac:dyDescent="0.25">
      <c r="A112" s="20" t="s">
        <v>176</v>
      </c>
      <c r="B112" s="33">
        <v>44687</v>
      </c>
      <c r="C112" s="83">
        <v>0.97301996662702517</v>
      </c>
      <c r="D112" s="83">
        <v>0.79900000000000004</v>
      </c>
      <c r="E112" s="83">
        <v>0.97301996662702517</v>
      </c>
      <c r="F112" s="83">
        <v>0.79900000000000004</v>
      </c>
      <c r="G112" s="134"/>
      <c r="H112" s="134"/>
      <c r="I112" s="35">
        <f t="shared" si="11"/>
        <v>-0.17401996662702512</v>
      </c>
      <c r="J112" s="91">
        <v>45088</v>
      </c>
      <c r="K112" s="92">
        <v>-316</v>
      </c>
      <c r="L112" s="94">
        <v>96</v>
      </c>
      <c r="M112" s="95">
        <v>936</v>
      </c>
      <c r="N112" s="37"/>
      <c r="O112" s="101">
        <v>4499012</v>
      </c>
      <c r="P112" s="101">
        <v>4499012</v>
      </c>
      <c r="Q112" s="104">
        <v>75</v>
      </c>
      <c r="R112" s="104">
        <v>68</v>
      </c>
      <c r="S112" s="39">
        <f t="shared" si="9"/>
        <v>7</v>
      </c>
      <c r="T112" s="105">
        <v>0.98896413926449056</v>
      </c>
      <c r="U112" s="105">
        <v>0.95569999999999999</v>
      </c>
      <c r="V112" s="105">
        <v>1</v>
      </c>
      <c r="W112" s="105">
        <v>0.96099999999999997</v>
      </c>
      <c r="X112" s="105">
        <v>0.99970963322334283</v>
      </c>
      <c r="Y112" s="105">
        <v>0.81110000000000004</v>
      </c>
      <c r="Z112" s="105">
        <v>0.73814307524972467</v>
      </c>
      <c r="AA112" s="105">
        <v>0</v>
      </c>
      <c r="AB112" s="106" t="s">
        <v>140</v>
      </c>
      <c r="AC112" s="106" t="s">
        <v>144</v>
      </c>
      <c r="AD112" s="106" t="s">
        <v>89</v>
      </c>
      <c r="AE112" s="106" t="s">
        <v>80</v>
      </c>
      <c r="AF112" s="106" t="s">
        <v>142</v>
      </c>
      <c r="AG112" s="106" t="s">
        <v>150</v>
      </c>
      <c r="AH112" s="106" t="s">
        <v>177</v>
      </c>
      <c r="AI112" s="106" t="s">
        <v>80</v>
      </c>
      <c r="AJ112" s="106" t="s">
        <v>178</v>
      </c>
      <c r="AK112" s="106" t="s">
        <v>179</v>
      </c>
      <c r="AL112" s="106" t="s">
        <v>89</v>
      </c>
      <c r="AM112" s="106" t="s">
        <v>80</v>
      </c>
      <c r="AN112" s="109">
        <v>56</v>
      </c>
      <c r="AO112" s="109">
        <v>53</v>
      </c>
      <c r="AP112" s="109">
        <v>7</v>
      </c>
      <c r="AQ112" s="109">
        <v>17</v>
      </c>
      <c r="AR112" s="51"/>
      <c r="AS112" s="51">
        <v>4</v>
      </c>
      <c r="AT112" s="51">
        <v>0</v>
      </c>
      <c r="AU112" s="51">
        <v>0</v>
      </c>
      <c r="AV112" s="51">
        <v>3</v>
      </c>
      <c r="AW112" s="51"/>
      <c r="AX112" s="51"/>
      <c r="AY112" s="51">
        <v>12</v>
      </c>
      <c r="AZ112" s="51">
        <v>9</v>
      </c>
      <c r="BA112" s="51">
        <v>5</v>
      </c>
      <c r="BB112" s="51">
        <v>8</v>
      </c>
      <c r="BC112" s="51"/>
      <c r="BD112" s="115">
        <f t="shared" si="12"/>
        <v>455402696</v>
      </c>
      <c r="BE112" s="122">
        <v>-6929796.5099999979</v>
      </c>
      <c r="BF112" s="128">
        <v>301964519.55318683</v>
      </c>
      <c r="BG112" s="128">
        <v>281950763.38422811</v>
      </c>
      <c r="BH112" s="128">
        <v>281950763.38422811</v>
      </c>
      <c r="BI112" s="50">
        <f t="shared" si="6"/>
        <v>20013756.168958724</v>
      </c>
      <c r="BJ112" s="50">
        <f t="shared" si="7"/>
        <v>448472899.49000001</v>
      </c>
      <c r="BK112" s="129" t="s">
        <v>198</v>
      </c>
      <c r="BL112" s="129" t="s">
        <v>199</v>
      </c>
      <c r="BM112" s="129" t="s">
        <v>200</v>
      </c>
    </row>
    <row r="113" spans="1:65" ht="165" x14ac:dyDescent="0.25">
      <c r="A113" s="20" t="s">
        <v>176</v>
      </c>
      <c r="B113" s="56">
        <v>44694</v>
      </c>
      <c r="C113" s="83">
        <v>0.97599921806108159</v>
      </c>
      <c r="D113" s="83">
        <v>0.80279999999999996</v>
      </c>
      <c r="E113" s="83">
        <v>0.97599921806108159</v>
      </c>
      <c r="F113" s="83">
        <v>0.80279999999999996</v>
      </c>
      <c r="G113" s="134"/>
      <c r="H113" s="134"/>
      <c r="I113" s="35">
        <f t="shared" si="11"/>
        <v>-0.17319921806108163</v>
      </c>
      <c r="J113" s="91">
        <v>45094</v>
      </c>
      <c r="K113" s="92">
        <v>-322</v>
      </c>
      <c r="L113" s="94">
        <v>89</v>
      </c>
      <c r="M113" s="95">
        <v>926</v>
      </c>
      <c r="N113" s="37"/>
      <c r="O113" s="101">
        <v>4574164</v>
      </c>
      <c r="P113" s="101">
        <v>4574164</v>
      </c>
      <c r="Q113" s="104">
        <v>80</v>
      </c>
      <c r="R113" s="104">
        <v>68</v>
      </c>
      <c r="S113" s="39">
        <f t="shared" si="9"/>
        <v>12</v>
      </c>
      <c r="T113" s="105">
        <v>0.99145718901356139</v>
      </c>
      <c r="U113" s="105">
        <v>0.95599999999999996</v>
      </c>
      <c r="V113" s="105">
        <v>1</v>
      </c>
      <c r="W113" s="105">
        <v>0.96230000000000004</v>
      </c>
      <c r="X113" s="105">
        <v>0.99999163347670095</v>
      </c>
      <c r="Y113" s="105">
        <v>0.81540000000000001</v>
      </c>
      <c r="Z113" s="105">
        <v>0.86019779224663329</v>
      </c>
      <c r="AA113" s="105">
        <v>0</v>
      </c>
      <c r="AB113" s="106" t="s">
        <v>140</v>
      </c>
      <c r="AC113" s="106" t="s">
        <v>144</v>
      </c>
      <c r="AD113" s="106" t="s">
        <v>89</v>
      </c>
      <c r="AE113" s="106" t="s">
        <v>80</v>
      </c>
      <c r="AF113" s="106" t="s">
        <v>142</v>
      </c>
      <c r="AG113" s="106" t="s">
        <v>150</v>
      </c>
      <c r="AH113" s="106" t="s">
        <v>177</v>
      </c>
      <c r="AI113" s="106" t="s">
        <v>80</v>
      </c>
      <c r="AJ113" s="106" t="s">
        <v>178</v>
      </c>
      <c r="AK113" s="106" t="s">
        <v>179</v>
      </c>
      <c r="AL113" s="106" t="s">
        <v>89</v>
      </c>
      <c r="AM113" s="106" t="s">
        <v>80</v>
      </c>
      <c r="AN113" s="109">
        <v>56</v>
      </c>
      <c r="AO113" s="109">
        <v>53</v>
      </c>
      <c r="AP113" s="109">
        <v>10</v>
      </c>
      <c r="AQ113" s="109">
        <v>17</v>
      </c>
      <c r="AR113" s="51"/>
      <c r="AS113" s="51">
        <v>4</v>
      </c>
      <c r="AT113" s="51">
        <v>0</v>
      </c>
      <c r="AU113" s="51">
        <v>0</v>
      </c>
      <c r="AV113" s="51">
        <v>3</v>
      </c>
      <c r="AW113" s="51"/>
      <c r="AX113" s="51"/>
      <c r="AY113" s="51">
        <v>12</v>
      </c>
      <c r="AZ113" s="51">
        <v>9</v>
      </c>
      <c r="BA113" s="51">
        <v>5</v>
      </c>
      <c r="BB113" s="51">
        <v>8</v>
      </c>
      <c r="BC113" s="51"/>
      <c r="BD113" s="115">
        <f t="shared" si="12"/>
        <v>455402696</v>
      </c>
      <c r="BE113" s="122">
        <v>-6929796.5099999979</v>
      </c>
      <c r="BF113" s="128">
        <v>301964519.55318683</v>
      </c>
      <c r="BG113" s="128">
        <v>281950763.38422811</v>
      </c>
      <c r="BH113" s="128">
        <v>281950763.38422811</v>
      </c>
      <c r="BI113" s="50">
        <f t="shared" si="6"/>
        <v>20013756.168958724</v>
      </c>
      <c r="BJ113" s="50">
        <f t="shared" si="7"/>
        <v>448472899.49000001</v>
      </c>
      <c r="BK113" s="129" t="s">
        <v>198</v>
      </c>
      <c r="BL113" s="129" t="s">
        <v>199</v>
      </c>
      <c r="BM113" s="129" t="s">
        <v>200</v>
      </c>
    </row>
    <row r="114" spans="1:65" ht="165" x14ac:dyDescent="0.25">
      <c r="A114" s="20" t="s">
        <v>176</v>
      </c>
      <c r="B114" s="33">
        <v>44701</v>
      </c>
      <c r="C114" s="83">
        <v>0.97794050697633694</v>
      </c>
      <c r="D114" s="83">
        <v>0.80479999999999996</v>
      </c>
      <c r="E114" s="83">
        <v>0.97794050697633694</v>
      </c>
      <c r="F114" s="83">
        <v>0.80479999999999996</v>
      </c>
      <c r="G114" s="134"/>
      <c r="H114" s="134"/>
      <c r="I114" s="35">
        <f t="shared" si="11"/>
        <v>-0.17314050697633698</v>
      </c>
      <c r="J114" s="91">
        <v>45098</v>
      </c>
      <c r="K114" s="92">
        <v>-326</v>
      </c>
      <c r="L114" s="94">
        <v>82</v>
      </c>
      <c r="M114" s="95">
        <v>914</v>
      </c>
      <c r="N114" s="37"/>
      <c r="O114" s="101">
        <v>4648468</v>
      </c>
      <c r="P114" s="101">
        <v>4648468</v>
      </c>
      <c r="Q114" s="104">
        <v>80</v>
      </c>
      <c r="R114" s="104">
        <v>69</v>
      </c>
      <c r="S114" s="39">
        <f t="shared" si="9"/>
        <v>11</v>
      </c>
      <c r="T114" s="105">
        <v>0.99395023994535114</v>
      </c>
      <c r="U114" s="105">
        <v>0.95709999999999995</v>
      </c>
      <c r="V114" s="105">
        <v>1</v>
      </c>
      <c r="W114" s="105">
        <v>0.96330000000000005</v>
      </c>
      <c r="X114" s="105">
        <v>1.0000000000281568</v>
      </c>
      <c r="Y114" s="105">
        <v>0.81759999999999999</v>
      </c>
      <c r="Z114" s="105">
        <v>0.90700679968039388</v>
      </c>
      <c r="AA114" s="105">
        <v>0</v>
      </c>
      <c r="AB114" s="106" t="s">
        <v>140</v>
      </c>
      <c r="AC114" s="106" t="s">
        <v>144</v>
      </c>
      <c r="AD114" s="106" t="s">
        <v>89</v>
      </c>
      <c r="AE114" s="106" t="s">
        <v>80</v>
      </c>
      <c r="AF114" s="106" t="s">
        <v>142</v>
      </c>
      <c r="AG114" s="106" t="s">
        <v>150</v>
      </c>
      <c r="AH114" s="106" t="s">
        <v>177</v>
      </c>
      <c r="AI114" s="106" t="s">
        <v>80</v>
      </c>
      <c r="AJ114" s="106" t="s">
        <v>178</v>
      </c>
      <c r="AK114" s="106" t="s">
        <v>179</v>
      </c>
      <c r="AL114" s="106" t="s">
        <v>89</v>
      </c>
      <c r="AM114" s="106" t="s">
        <v>80</v>
      </c>
      <c r="AN114" s="109">
        <v>56</v>
      </c>
      <c r="AO114" s="109">
        <v>53</v>
      </c>
      <c r="AP114" s="109">
        <v>10</v>
      </c>
      <c r="AQ114" s="109">
        <v>17</v>
      </c>
      <c r="AR114" s="51"/>
      <c r="AS114" s="51">
        <v>4</v>
      </c>
      <c r="AT114" s="51">
        <v>0</v>
      </c>
      <c r="AU114" s="51">
        <v>0</v>
      </c>
      <c r="AV114" s="51">
        <v>3</v>
      </c>
      <c r="AW114" s="51"/>
      <c r="AX114" s="51"/>
      <c r="AY114" s="51">
        <v>13</v>
      </c>
      <c r="AZ114" s="51">
        <v>11</v>
      </c>
      <c r="BA114" s="51">
        <v>5</v>
      </c>
      <c r="BB114" s="51">
        <v>9</v>
      </c>
      <c r="BC114" s="51"/>
      <c r="BD114" s="115">
        <f t="shared" si="12"/>
        <v>455402696</v>
      </c>
      <c r="BE114" s="122">
        <v>-6929796.5099999979</v>
      </c>
      <c r="BF114" s="128">
        <v>301964519.55318683</v>
      </c>
      <c r="BG114" s="128">
        <v>281950763.38422811</v>
      </c>
      <c r="BH114" s="128">
        <v>301964519.55318683</v>
      </c>
      <c r="BI114" s="50">
        <f t="shared" si="6"/>
        <v>20013756.168958724</v>
      </c>
      <c r="BJ114" s="50">
        <f t="shared" si="7"/>
        <v>448472899.49000001</v>
      </c>
      <c r="BK114" s="129" t="s">
        <v>198</v>
      </c>
      <c r="BL114" s="129" t="s">
        <v>199</v>
      </c>
      <c r="BM114" s="129" t="s">
        <v>200</v>
      </c>
    </row>
    <row r="115" spans="1:65" ht="165" x14ac:dyDescent="0.25">
      <c r="A115" s="20" t="s">
        <v>176</v>
      </c>
      <c r="B115" s="33">
        <v>44708</v>
      </c>
      <c r="C115" s="83">
        <v>0.97985778774127752</v>
      </c>
      <c r="D115" s="83">
        <v>0.80689999999999995</v>
      </c>
      <c r="E115" s="83">
        <v>0.97985778774127752</v>
      </c>
      <c r="F115" s="83">
        <v>0.80689999999999995</v>
      </c>
      <c r="G115" s="134"/>
      <c r="H115" s="134"/>
      <c r="I115" s="35">
        <f t="shared" si="11"/>
        <v>-0.17295778774127757</v>
      </c>
      <c r="J115" s="91">
        <v>45105</v>
      </c>
      <c r="K115" s="92">
        <v>-333</v>
      </c>
      <c r="L115" s="94">
        <v>77</v>
      </c>
      <c r="M115" s="95">
        <v>905</v>
      </c>
      <c r="N115" s="37"/>
      <c r="O115" s="101">
        <v>4721611</v>
      </c>
      <c r="P115" s="101">
        <v>4721611</v>
      </c>
      <c r="Q115" s="104">
        <v>81</v>
      </c>
      <c r="R115" s="104">
        <v>70</v>
      </c>
      <c r="S115" s="39">
        <f t="shared" si="9"/>
        <v>11</v>
      </c>
      <c r="T115" s="105">
        <v>0.99621983978389861</v>
      </c>
      <c r="U115" s="105">
        <v>0.95730000000000004</v>
      </c>
      <c r="V115" s="105">
        <v>1</v>
      </c>
      <c r="W115" s="105">
        <v>0.96499999999999997</v>
      </c>
      <c r="X115" s="105">
        <v>1.0000000000281568</v>
      </c>
      <c r="Y115" s="105">
        <v>0.82</v>
      </c>
      <c r="Z115" s="105">
        <v>0.95266442074566904</v>
      </c>
      <c r="AA115" s="105">
        <v>0</v>
      </c>
      <c r="AB115" s="106" t="s">
        <v>140</v>
      </c>
      <c r="AC115" s="106" t="s">
        <v>144</v>
      </c>
      <c r="AD115" s="106" t="s">
        <v>89</v>
      </c>
      <c r="AE115" s="106" t="s">
        <v>80</v>
      </c>
      <c r="AF115" s="106" t="s">
        <v>142</v>
      </c>
      <c r="AG115" s="106" t="s">
        <v>150</v>
      </c>
      <c r="AH115" s="106" t="s">
        <v>177</v>
      </c>
      <c r="AI115" s="106" t="s">
        <v>80</v>
      </c>
      <c r="AJ115" s="106" t="s">
        <v>178</v>
      </c>
      <c r="AK115" s="106" t="s">
        <v>179</v>
      </c>
      <c r="AL115" s="106" t="s">
        <v>89</v>
      </c>
      <c r="AM115" s="106" t="s">
        <v>80</v>
      </c>
      <c r="AN115" s="109">
        <v>55</v>
      </c>
      <c r="AO115" s="109">
        <v>52</v>
      </c>
      <c r="AP115" s="109">
        <v>7</v>
      </c>
      <c r="AQ115" s="109">
        <v>17</v>
      </c>
      <c r="AR115" s="51"/>
      <c r="AS115" s="51">
        <v>4</v>
      </c>
      <c r="AT115" s="51">
        <v>0</v>
      </c>
      <c r="AU115" s="51">
        <v>0</v>
      </c>
      <c r="AV115" s="51">
        <v>3</v>
      </c>
      <c r="AW115" s="51"/>
      <c r="AX115" s="51"/>
      <c r="AY115" s="51">
        <v>13</v>
      </c>
      <c r="AZ115" s="51">
        <v>11</v>
      </c>
      <c r="BA115" s="51">
        <v>5</v>
      </c>
      <c r="BB115" s="51">
        <v>9</v>
      </c>
      <c r="BC115" s="51"/>
      <c r="BD115" s="115">
        <f t="shared" si="12"/>
        <v>455402696</v>
      </c>
      <c r="BE115" s="122">
        <v>-6929796.5099999979</v>
      </c>
      <c r="BF115" s="128">
        <v>301964519.55318683</v>
      </c>
      <c r="BG115" s="128">
        <v>281950763.38422811</v>
      </c>
      <c r="BH115" s="128">
        <v>301964519.55318683</v>
      </c>
      <c r="BI115" s="50">
        <f t="shared" si="6"/>
        <v>20013756.168958724</v>
      </c>
      <c r="BJ115" s="50">
        <f t="shared" si="7"/>
        <v>448472899.49000001</v>
      </c>
      <c r="BK115" s="129" t="s">
        <v>198</v>
      </c>
      <c r="BL115" s="129" t="s">
        <v>199</v>
      </c>
      <c r="BM115" s="129" t="s">
        <v>200</v>
      </c>
    </row>
    <row r="116" spans="1:65" ht="165" x14ac:dyDescent="0.25">
      <c r="A116" s="20" t="s">
        <v>176</v>
      </c>
      <c r="B116" s="56">
        <v>44715</v>
      </c>
      <c r="C116" s="83">
        <v>0.98267644267296117</v>
      </c>
      <c r="D116" s="83">
        <v>0.80920000000000003</v>
      </c>
      <c r="E116" s="83">
        <v>0.98267644267296117</v>
      </c>
      <c r="F116" s="83">
        <v>0.80920000000000003</v>
      </c>
      <c r="G116" s="134"/>
      <c r="H116" s="134"/>
      <c r="I116" s="35">
        <f t="shared" si="11"/>
        <v>-0.17347644267296114</v>
      </c>
      <c r="J116" s="91">
        <v>45111</v>
      </c>
      <c r="K116" s="92">
        <v>-339</v>
      </c>
      <c r="L116" s="94">
        <v>64</v>
      </c>
      <c r="M116" s="95">
        <v>887</v>
      </c>
      <c r="N116" s="37"/>
      <c r="O116" s="101">
        <v>4782166</v>
      </c>
      <c r="P116" s="101">
        <v>4782166</v>
      </c>
      <c r="Q116" s="104">
        <v>82</v>
      </c>
      <c r="R116" s="104">
        <v>70</v>
      </c>
      <c r="S116" s="39">
        <f t="shared" si="9"/>
        <v>12</v>
      </c>
      <c r="T116" s="105">
        <v>0.99790846678001643</v>
      </c>
      <c r="U116" s="105">
        <v>0.95779999999999998</v>
      </c>
      <c r="V116" s="105">
        <v>1</v>
      </c>
      <c r="W116" s="105">
        <v>0.96589999999999998</v>
      </c>
      <c r="X116" s="105">
        <v>1.0000000000281568</v>
      </c>
      <c r="Y116" s="105">
        <v>0.82250000000000001</v>
      </c>
      <c r="Z116" s="105">
        <v>0.97682691947398392</v>
      </c>
      <c r="AA116" s="105">
        <v>0</v>
      </c>
      <c r="AB116" s="106" t="s">
        <v>140</v>
      </c>
      <c r="AC116" s="106" t="s">
        <v>144</v>
      </c>
      <c r="AD116" s="106" t="s">
        <v>89</v>
      </c>
      <c r="AE116" s="106" t="s">
        <v>80</v>
      </c>
      <c r="AF116" s="106" t="s">
        <v>142</v>
      </c>
      <c r="AG116" s="106" t="s">
        <v>150</v>
      </c>
      <c r="AH116" s="106" t="s">
        <v>177</v>
      </c>
      <c r="AI116" s="106" t="s">
        <v>80</v>
      </c>
      <c r="AJ116" s="106" t="s">
        <v>178</v>
      </c>
      <c r="AK116" s="106" t="s">
        <v>179</v>
      </c>
      <c r="AL116" s="106" t="s">
        <v>89</v>
      </c>
      <c r="AM116" s="106" t="s">
        <v>80</v>
      </c>
      <c r="AN116" s="109">
        <v>55</v>
      </c>
      <c r="AO116" s="109">
        <v>53</v>
      </c>
      <c r="AP116" s="109">
        <v>8</v>
      </c>
      <c r="AQ116" s="109">
        <v>17</v>
      </c>
      <c r="AR116" s="51"/>
      <c r="AS116" s="51">
        <v>4</v>
      </c>
      <c r="AT116" s="51">
        <v>0</v>
      </c>
      <c r="AU116" s="51">
        <v>0</v>
      </c>
      <c r="AV116" s="51">
        <v>3</v>
      </c>
      <c r="AW116" s="51"/>
      <c r="AX116" s="51"/>
      <c r="AY116" s="51">
        <v>13</v>
      </c>
      <c r="AZ116" s="51">
        <v>11</v>
      </c>
      <c r="BA116" s="51">
        <v>5</v>
      </c>
      <c r="BB116" s="51">
        <v>9</v>
      </c>
      <c r="BC116" s="51"/>
      <c r="BD116" s="115">
        <f t="shared" si="12"/>
        <v>455402696</v>
      </c>
      <c r="BE116" s="122">
        <v>-6929796.5099999979</v>
      </c>
      <c r="BF116" s="128">
        <v>301964519.55318683</v>
      </c>
      <c r="BG116" s="128">
        <v>281950763.38422811</v>
      </c>
      <c r="BH116" s="128">
        <v>301964519.55318683</v>
      </c>
      <c r="BI116" s="50">
        <f t="shared" ref="BI116:BI174" si="13">BF116-BG116</f>
        <v>20013756.168958724</v>
      </c>
      <c r="BJ116" s="50">
        <f t="shared" ref="BJ116:BJ174" si="14">BD116+BE116</f>
        <v>448472899.49000001</v>
      </c>
      <c r="BK116" s="129" t="s">
        <v>198</v>
      </c>
      <c r="BL116" s="129" t="s">
        <v>199</v>
      </c>
      <c r="BM116" s="129" t="s">
        <v>200</v>
      </c>
    </row>
    <row r="117" spans="1:65" ht="165" x14ac:dyDescent="0.25">
      <c r="A117" s="20" t="s">
        <v>176</v>
      </c>
      <c r="B117" s="33">
        <v>44722</v>
      </c>
      <c r="C117" s="83">
        <v>0.98534275249119252</v>
      </c>
      <c r="D117" s="83">
        <v>0.81120000000000003</v>
      </c>
      <c r="E117" s="83">
        <v>0.98534275249119252</v>
      </c>
      <c r="F117" s="83">
        <v>0.81120000000000003</v>
      </c>
      <c r="G117" s="134"/>
      <c r="H117" s="134"/>
      <c r="I117" s="35">
        <f t="shared" si="11"/>
        <v>-0.17414275249119249</v>
      </c>
      <c r="J117" s="91">
        <v>45115</v>
      </c>
      <c r="K117" s="92">
        <v>-343</v>
      </c>
      <c r="L117" s="94">
        <v>57</v>
      </c>
      <c r="M117" s="95">
        <v>876</v>
      </c>
      <c r="N117" s="37"/>
      <c r="O117" s="101">
        <v>4853455</v>
      </c>
      <c r="P117" s="101">
        <v>4853455</v>
      </c>
      <c r="Q117" s="104">
        <v>82</v>
      </c>
      <c r="R117" s="104">
        <v>71</v>
      </c>
      <c r="S117" s="39">
        <f t="shared" si="9"/>
        <v>11</v>
      </c>
      <c r="T117" s="105">
        <v>0.99882684450483117</v>
      </c>
      <c r="U117" s="105">
        <v>0.95830000000000004</v>
      </c>
      <c r="V117" s="105">
        <v>1</v>
      </c>
      <c r="W117" s="105">
        <v>0.96630000000000005</v>
      </c>
      <c r="X117" s="105">
        <v>1.0000000000281568</v>
      </c>
      <c r="Y117" s="105">
        <v>0.82479999999999998</v>
      </c>
      <c r="Z117" s="105">
        <v>0.98819790985475198</v>
      </c>
      <c r="AA117" s="105">
        <v>0</v>
      </c>
      <c r="AB117" s="106" t="s">
        <v>140</v>
      </c>
      <c r="AC117" s="106" t="s">
        <v>144</v>
      </c>
      <c r="AD117" s="106" t="s">
        <v>89</v>
      </c>
      <c r="AE117" s="106" t="s">
        <v>80</v>
      </c>
      <c r="AF117" s="106" t="s">
        <v>142</v>
      </c>
      <c r="AG117" s="106" t="s">
        <v>150</v>
      </c>
      <c r="AH117" s="106" t="s">
        <v>177</v>
      </c>
      <c r="AI117" s="106" t="s">
        <v>80</v>
      </c>
      <c r="AJ117" s="106" t="s">
        <v>178</v>
      </c>
      <c r="AK117" s="106" t="s">
        <v>179</v>
      </c>
      <c r="AL117" s="106" t="s">
        <v>89</v>
      </c>
      <c r="AM117" s="106" t="s">
        <v>80</v>
      </c>
      <c r="AN117" s="109">
        <v>55</v>
      </c>
      <c r="AO117" s="109">
        <v>53</v>
      </c>
      <c r="AP117" s="109">
        <v>8</v>
      </c>
      <c r="AQ117" s="109">
        <v>17</v>
      </c>
      <c r="AR117" s="51"/>
      <c r="AS117" s="51">
        <v>4</v>
      </c>
      <c r="AT117" s="51">
        <v>0</v>
      </c>
      <c r="AU117" s="51">
        <v>0</v>
      </c>
      <c r="AV117" s="51">
        <v>3</v>
      </c>
      <c r="AW117" s="51"/>
      <c r="AX117" s="51"/>
      <c r="AY117" s="51">
        <v>13</v>
      </c>
      <c r="AZ117" s="51">
        <v>11</v>
      </c>
      <c r="BA117" s="51">
        <v>5</v>
      </c>
      <c r="BB117" s="51">
        <v>9</v>
      </c>
      <c r="BC117" s="51"/>
      <c r="BD117" s="115">
        <f t="shared" si="12"/>
        <v>455402696</v>
      </c>
      <c r="BE117" s="122">
        <v>-6929796.5099999979</v>
      </c>
      <c r="BF117" s="128">
        <v>301964519.55318683</v>
      </c>
      <c r="BG117" s="128">
        <v>281950763.38422811</v>
      </c>
      <c r="BH117" s="128">
        <v>301964519.55318683</v>
      </c>
      <c r="BI117" s="50">
        <f t="shared" si="13"/>
        <v>20013756.168958724</v>
      </c>
      <c r="BJ117" s="50">
        <f t="shared" si="14"/>
        <v>448472899.49000001</v>
      </c>
      <c r="BK117" s="129" t="s">
        <v>198</v>
      </c>
      <c r="BL117" s="129" t="s">
        <v>199</v>
      </c>
      <c r="BM117" s="129" t="s">
        <v>200</v>
      </c>
    </row>
    <row r="118" spans="1:65" ht="165" x14ac:dyDescent="0.25">
      <c r="A118" s="20" t="s">
        <v>176</v>
      </c>
      <c r="B118" s="33">
        <v>44729</v>
      </c>
      <c r="C118" s="83">
        <v>0.987944416446213</v>
      </c>
      <c r="D118" s="83">
        <v>0.81299999999999994</v>
      </c>
      <c r="E118" s="83">
        <v>0.987944416446213</v>
      </c>
      <c r="F118" s="83">
        <v>0.81299999999999994</v>
      </c>
      <c r="G118" s="134"/>
      <c r="H118" s="134"/>
      <c r="I118" s="35">
        <f t="shared" si="11"/>
        <v>-0.17494441644621306</v>
      </c>
      <c r="J118" s="91">
        <v>45050</v>
      </c>
      <c r="K118" s="92">
        <v>0</v>
      </c>
      <c r="L118" s="94">
        <v>48</v>
      </c>
      <c r="M118" s="95">
        <v>889</v>
      </c>
      <c r="N118" s="37"/>
      <c r="O118" s="101">
        <v>4924368</v>
      </c>
      <c r="P118" s="101">
        <v>4924368</v>
      </c>
      <c r="Q118" s="104">
        <v>82</v>
      </c>
      <c r="R118" s="104">
        <v>73</v>
      </c>
      <c r="S118" s="39">
        <f t="shared" si="9"/>
        <v>9</v>
      </c>
      <c r="T118" s="105">
        <v>0.99936009700263528</v>
      </c>
      <c r="U118" s="105">
        <v>0.99839999999999995</v>
      </c>
      <c r="V118" s="105">
        <v>1</v>
      </c>
      <c r="W118" s="105">
        <v>0.96699999999999997</v>
      </c>
      <c r="X118" s="105">
        <v>1.0000000000281568</v>
      </c>
      <c r="Y118" s="105">
        <v>0.82689999999999997</v>
      </c>
      <c r="Z118" s="105">
        <v>0.99425205424025653</v>
      </c>
      <c r="AA118" s="105">
        <v>0</v>
      </c>
      <c r="AB118" s="106" t="s">
        <v>140</v>
      </c>
      <c r="AC118" s="106" t="s">
        <v>144</v>
      </c>
      <c r="AD118" s="106" t="s">
        <v>89</v>
      </c>
      <c r="AE118" s="106" t="s">
        <v>80</v>
      </c>
      <c r="AF118" s="106" t="s">
        <v>142</v>
      </c>
      <c r="AG118" s="106" t="s">
        <v>150</v>
      </c>
      <c r="AH118" s="106" t="s">
        <v>177</v>
      </c>
      <c r="AI118" s="106" t="s">
        <v>80</v>
      </c>
      <c r="AJ118" s="106" t="s">
        <v>178</v>
      </c>
      <c r="AK118" s="106" t="s">
        <v>179</v>
      </c>
      <c r="AL118" s="106" t="s">
        <v>89</v>
      </c>
      <c r="AM118" s="106" t="s">
        <v>80</v>
      </c>
      <c r="AN118" s="109">
        <v>62</v>
      </c>
      <c r="AO118" s="109">
        <v>55</v>
      </c>
      <c r="AP118" s="109"/>
      <c r="AQ118" s="109">
        <v>28</v>
      </c>
      <c r="AR118" s="51"/>
      <c r="AS118" s="51">
        <v>4</v>
      </c>
      <c r="AT118" s="51">
        <v>0</v>
      </c>
      <c r="AU118" s="51">
        <v>0</v>
      </c>
      <c r="AV118" s="51">
        <v>3</v>
      </c>
      <c r="AW118" s="51"/>
      <c r="AX118" s="51"/>
      <c r="AY118" s="51">
        <v>13</v>
      </c>
      <c r="AZ118" s="51">
        <v>11</v>
      </c>
      <c r="BA118" s="51">
        <v>5</v>
      </c>
      <c r="BB118" s="51">
        <v>9</v>
      </c>
      <c r="BC118" s="51"/>
      <c r="BD118" s="115">
        <f t="shared" si="12"/>
        <v>455402696</v>
      </c>
      <c r="BE118" s="122">
        <v>-6929796.5099999979</v>
      </c>
      <c r="BF118" s="128">
        <v>307040049.24640381</v>
      </c>
      <c r="BG118" s="128">
        <v>281950763.38422811</v>
      </c>
      <c r="BH118" s="128">
        <v>301964519.55318683</v>
      </c>
      <c r="BI118" s="50">
        <f t="shared" si="13"/>
        <v>25089285.862175703</v>
      </c>
      <c r="BJ118" s="50">
        <f t="shared" si="14"/>
        <v>448472899.49000001</v>
      </c>
      <c r="BK118" s="129" t="s">
        <v>198</v>
      </c>
      <c r="BL118" s="129" t="s">
        <v>199</v>
      </c>
      <c r="BM118" s="129" t="s">
        <v>200</v>
      </c>
    </row>
    <row r="119" spans="1:65" ht="165" x14ac:dyDescent="0.25">
      <c r="A119" s="20" t="s">
        <v>176</v>
      </c>
      <c r="B119" s="56">
        <v>44736</v>
      </c>
      <c r="C119" s="83">
        <v>0.99051959869603223</v>
      </c>
      <c r="D119" s="83">
        <v>0.81510000000000005</v>
      </c>
      <c r="E119" s="83">
        <v>0.99051959869603223</v>
      </c>
      <c r="F119" s="83">
        <v>0.81510000000000005</v>
      </c>
      <c r="G119" s="134"/>
      <c r="H119" s="134"/>
      <c r="I119" s="35">
        <f t="shared" si="11"/>
        <v>-0.17541959869603219</v>
      </c>
      <c r="J119" s="91">
        <v>45050</v>
      </c>
      <c r="K119" s="92">
        <v>0</v>
      </c>
      <c r="L119" s="94">
        <v>44</v>
      </c>
      <c r="M119" s="95">
        <v>898</v>
      </c>
      <c r="N119" s="37"/>
      <c r="O119" s="101">
        <v>4995993</v>
      </c>
      <c r="P119" s="101">
        <v>4995993</v>
      </c>
      <c r="Q119" s="104">
        <v>82</v>
      </c>
      <c r="R119" s="104">
        <v>75</v>
      </c>
      <c r="S119" s="39">
        <f t="shared" si="9"/>
        <v>7</v>
      </c>
      <c r="T119" s="105">
        <v>0.99989334950043918</v>
      </c>
      <c r="U119" s="105">
        <v>0.9587</v>
      </c>
      <c r="V119" s="105">
        <v>1</v>
      </c>
      <c r="W119" s="105">
        <v>0.96789999999999998</v>
      </c>
      <c r="X119" s="105">
        <v>1.0000000000281568</v>
      </c>
      <c r="Y119" s="105">
        <v>0.82920000000000005</v>
      </c>
      <c r="Z119" s="105">
        <v>0.99782747811931116</v>
      </c>
      <c r="AA119" s="105">
        <v>0</v>
      </c>
      <c r="AB119" s="106" t="s">
        <v>140</v>
      </c>
      <c r="AC119" s="106" t="s">
        <v>144</v>
      </c>
      <c r="AD119" s="106" t="s">
        <v>89</v>
      </c>
      <c r="AE119" s="106" t="s">
        <v>80</v>
      </c>
      <c r="AF119" s="106" t="s">
        <v>142</v>
      </c>
      <c r="AG119" s="106" t="s">
        <v>150</v>
      </c>
      <c r="AH119" s="106" t="s">
        <v>177</v>
      </c>
      <c r="AI119" s="106" t="s">
        <v>80</v>
      </c>
      <c r="AJ119" s="106" t="s">
        <v>178</v>
      </c>
      <c r="AK119" s="106" t="s">
        <v>179</v>
      </c>
      <c r="AL119" s="106" t="s">
        <v>89</v>
      </c>
      <c r="AM119" s="106" t="s">
        <v>80</v>
      </c>
      <c r="AN119" s="109">
        <v>64</v>
      </c>
      <c r="AO119" s="109">
        <v>56</v>
      </c>
      <c r="AP119" s="109"/>
      <c r="AQ119" s="109">
        <v>42</v>
      </c>
      <c r="AR119" s="51"/>
      <c r="AS119" s="51">
        <v>4</v>
      </c>
      <c r="AT119" s="51">
        <v>0</v>
      </c>
      <c r="AU119" s="51">
        <v>0</v>
      </c>
      <c r="AV119" s="51">
        <v>3</v>
      </c>
      <c r="AW119" s="51"/>
      <c r="AX119" s="51"/>
      <c r="AY119" s="51">
        <v>13</v>
      </c>
      <c r="AZ119" s="51">
        <v>11</v>
      </c>
      <c r="BA119" s="51">
        <v>5</v>
      </c>
      <c r="BB119" s="51">
        <v>9</v>
      </c>
      <c r="BC119" s="51"/>
      <c r="BD119" s="115">
        <f t="shared" si="12"/>
        <v>455402696</v>
      </c>
      <c r="BE119" s="122">
        <f t="shared" ref="BE119:BE150" si="15">-6929796.51+40000000</f>
        <v>33070203.490000002</v>
      </c>
      <c r="BF119" s="128">
        <v>307040049.24640381</v>
      </c>
      <c r="BG119" s="128">
        <v>281950763.38422811</v>
      </c>
      <c r="BH119" s="128">
        <v>301964519.55318683</v>
      </c>
      <c r="BI119" s="50">
        <f t="shared" si="13"/>
        <v>25089285.862175703</v>
      </c>
      <c r="BJ119" s="50">
        <f t="shared" si="14"/>
        <v>488472899.49000001</v>
      </c>
      <c r="BK119" s="129" t="s">
        <v>198</v>
      </c>
      <c r="BL119" s="129" t="s">
        <v>199</v>
      </c>
      <c r="BM119" s="129" t="s">
        <v>200</v>
      </c>
    </row>
    <row r="120" spans="1:65" ht="165" x14ac:dyDescent="0.25">
      <c r="A120" s="20" t="s">
        <v>176</v>
      </c>
      <c r="B120" s="33">
        <v>44743</v>
      </c>
      <c r="C120" s="83">
        <v>0.99306581031937646</v>
      </c>
      <c r="D120" s="83">
        <v>0.81699999999999995</v>
      </c>
      <c r="E120" s="83">
        <v>0.99306581031937646</v>
      </c>
      <c r="F120" s="83">
        <v>0.81699999999999995</v>
      </c>
      <c r="G120" s="134"/>
      <c r="H120" s="134"/>
      <c r="I120" s="35">
        <f t="shared" si="11"/>
        <v>-0.17606581031937651</v>
      </c>
      <c r="J120" s="91">
        <v>45050</v>
      </c>
      <c r="K120" s="92">
        <v>0</v>
      </c>
      <c r="L120" s="94">
        <v>23</v>
      </c>
      <c r="M120" s="95"/>
      <c r="N120" s="37"/>
      <c r="O120" s="101">
        <v>5056578</v>
      </c>
      <c r="P120" s="101">
        <v>5056578</v>
      </c>
      <c r="Q120" s="104">
        <v>83</v>
      </c>
      <c r="R120" s="104">
        <v>76</v>
      </c>
      <c r="S120" s="39">
        <f t="shared" si="9"/>
        <v>7</v>
      </c>
      <c r="T120" s="105">
        <v>1</v>
      </c>
      <c r="U120" s="105">
        <v>0.95889999999999997</v>
      </c>
      <c r="V120" s="105">
        <v>1</v>
      </c>
      <c r="W120" s="105">
        <v>0.96840000000000004</v>
      </c>
      <c r="X120" s="105">
        <v>1.0000000000281568</v>
      </c>
      <c r="Y120" s="105">
        <v>0.83140000000000003</v>
      </c>
      <c r="Z120" s="105">
        <v>0.99950437222632327</v>
      </c>
      <c r="AA120" s="105">
        <v>0</v>
      </c>
      <c r="AB120" s="106" t="s">
        <v>140</v>
      </c>
      <c r="AC120" s="106" t="s">
        <v>144</v>
      </c>
      <c r="AD120" s="106" t="s">
        <v>89</v>
      </c>
      <c r="AE120" s="106" t="s">
        <v>80</v>
      </c>
      <c r="AF120" s="106" t="s">
        <v>142</v>
      </c>
      <c r="AG120" s="106" t="s">
        <v>150</v>
      </c>
      <c r="AH120" s="106" t="s">
        <v>177</v>
      </c>
      <c r="AI120" s="106" t="s">
        <v>80</v>
      </c>
      <c r="AJ120" s="106" t="s">
        <v>178</v>
      </c>
      <c r="AK120" s="106" t="s">
        <v>179</v>
      </c>
      <c r="AL120" s="106" t="s">
        <v>89</v>
      </c>
      <c r="AM120" s="106" t="s">
        <v>80</v>
      </c>
      <c r="AN120" s="109">
        <v>64</v>
      </c>
      <c r="AO120" s="109">
        <v>56</v>
      </c>
      <c r="AP120" s="109"/>
      <c r="AQ120" s="109">
        <v>42</v>
      </c>
      <c r="AR120" s="51"/>
      <c r="AS120" s="51">
        <v>4</v>
      </c>
      <c r="AT120" s="51">
        <v>0</v>
      </c>
      <c r="AU120" s="51">
        <v>0</v>
      </c>
      <c r="AV120" s="51">
        <v>3</v>
      </c>
      <c r="AW120" s="51"/>
      <c r="AX120" s="51"/>
      <c r="AY120" s="51">
        <v>13</v>
      </c>
      <c r="AZ120" s="51">
        <v>11</v>
      </c>
      <c r="BA120" s="51">
        <v>5</v>
      </c>
      <c r="BB120" s="51">
        <v>9</v>
      </c>
      <c r="BC120" s="51"/>
      <c r="BD120" s="115">
        <f t="shared" si="12"/>
        <v>455402696</v>
      </c>
      <c r="BE120" s="122">
        <f t="shared" si="15"/>
        <v>33070203.490000002</v>
      </c>
      <c r="BF120" s="128">
        <v>362987063.27221256</v>
      </c>
      <c r="BG120" s="128">
        <v>361993394.6722126</v>
      </c>
      <c r="BH120" s="128">
        <v>362987063.27221256</v>
      </c>
      <c r="BI120" s="50">
        <f t="shared" si="13"/>
        <v>993668.59999996424</v>
      </c>
      <c r="BJ120" s="50">
        <f t="shared" si="14"/>
        <v>488472899.49000001</v>
      </c>
      <c r="BK120" s="129" t="s">
        <v>198</v>
      </c>
      <c r="BL120" s="129" t="s">
        <v>199</v>
      </c>
      <c r="BM120" s="129" t="s">
        <v>200</v>
      </c>
    </row>
    <row r="121" spans="1:65" ht="165" x14ac:dyDescent="0.25">
      <c r="A121" s="20" t="s">
        <v>176</v>
      </c>
      <c r="B121" s="33">
        <v>44750</v>
      </c>
      <c r="C121" s="83">
        <v>0.99549129151009486</v>
      </c>
      <c r="D121" s="83">
        <v>0.81859999999999999</v>
      </c>
      <c r="E121" s="83">
        <v>0.99549129151009486</v>
      </c>
      <c r="F121" s="83">
        <v>0.81859999999999999</v>
      </c>
      <c r="G121" s="134"/>
      <c r="H121" s="134"/>
      <c r="I121" s="35">
        <f t="shared" si="11"/>
        <v>-0.17689129151009486</v>
      </c>
      <c r="J121" s="91">
        <v>45050</v>
      </c>
      <c r="K121" s="92">
        <v>0</v>
      </c>
      <c r="L121" s="94">
        <v>7</v>
      </c>
      <c r="M121" s="95">
        <v>823</v>
      </c>
      <c r="N121" s="37"/>
      <c r="O121" s="101">
        <v>5132215</v>
      </c>
      <c r="P121" s="101">
        <v>5132215</v>
      </c>
      <c r="Q121" s="104">
        <v>83</v>
      </c>
      <c r="R121" s="104">
        <v>77</v>
      </c>
      <c r="S121" s="39">
        <f t="shared" si="9"/>
        <v>6</v>
      </c>
      <c r="T121" s="105">
        <v>1</v>
      </c>
      <c r="U121" s="105"/>
      <c r="V121" s="105">
        <v>1</v>
      </c>
      <c r="W121" s="105"/>
      <c r="X121" s="105">
        <v>1.0000000000281568</v>
      </c>
      <c r="Y121" s="105">
        <v>0.83320000000000005</v>
      </c>
      <c r="Z121" s="105">
        <v>1</v>
      </c>
      <c r="AA121" s="105"/>
      <c r="AB121" s="106" t="s">
        <v>140</v>
      </c>
      <c r="AC121" s="106" t="s">
        <v>144</v>
      </c>
      <c r="AD121" s="106" t="s">
        <v>89</v>
      </c>
      <c r="AE121" s="106" t="s">
        <v>80</v>
      </c>
      <c r="AF121" s="106" t="s">
        <v>142</v>
      </c>
      <c r="AG121" s="106" t="s">
        <v>150</v>
      </c>
      <c r="AH121" s="106" t="s">
        <v>177</v>
      </c>
      <c r="AI121" s="106" t="s">
        <v>80</v>
      </c>
      <c r="AJ121" s="106" t="s">
        <v>178</v>
      </c>
      <c r="AK121" s="106" t="s">
        <v>179</v>
      </c>
      <c r="AL121" s="106" t="s">
        <v>89</v>
      </c>
      <c r="AM121" s="106" t="s">
        <v>80</v>
      </c>
      <c r="AN121" s="109"/>
      <c r="AO121" s="109"/>
      <c r="AP121" s="109"/>
      <c r="AQ121" s="109"/>
      <c r="AR121" s="51"/>
      <c r="AS121" s="51">
        <v>4</v>
      </c>
      <c r="AT121" s="51">
        <v>0</v>
      </c>
      <c r="AU121" s="51">
        <v>0</v>
      </c>
      <c r="AV121" s="51">
        <v>4</v>
      </c>
      <c r="AW121" s="51"/>
      <c r="AX121" s="51"/>
      <c r="AY121" s="51">
        <v>13</v>
      </c>
      <c r="AZ121" s="51">
        <v>11</v>
      </c>
      <c r="BA121" s="51">
        <v>5</v>
      </c>
      <c r="BB121" s="51">
        <v>9</v>
      </c>
      <c r="BC121" s="51"/>
      <c r="BD121" s="115">
        <f t="shared" si="12"/>
        <v>455402696</v>
      </c>
      <c r="BE121" s="122">
        <f t="shared" si="15"/>
        <v>33070203.490000002</v>
      </c>
      <c r="BF121" s="128">
        <v>387987063.27221251</v>
      </c>
      <c r="BG121" s="128">
        <v>386993394.67221254</v>
      </c>
      <c r="BH121" s="128">
        <v>387987063.27221251</v>
      </c>
      <c r="BI121" s="50">
        <f t="shared" si="13"/>
        <v>993668.59999996424</v>
      </c>
      <c r="BJ121" s="50">
        <f t="shared" si="14"/>
        <v>488472899.49000001</v>
      </c>
      <c r="BK121" s="129" t="s">
        <v>198</v>
      </c>
      <c r="BL121" s="129" t="s">
        <v>199</v>
      </c>
      <c r="BM121" s="129" t="s">
        <v>200</v>
      </c>
    </row>
    <row r="122" spans="1:65" ht="165" x14ac:dyDescent="0.25">
      <c r="A122" s="20" t="s">
        <v>176</v>
      </c>
      <c r="B122" s="56">
        <v>44757</v>
      </c>
      <c r="C122" s="83">
        <v>0.9967013845707845</v>
      </c>
      <c r="D122" s="83">
        <v>0.82010000000000005</v>
      </c>
      <c r="E122" s="83">
        <v>0.9967013845707845</v>
      </c>
      <c r="F122" s="83">
        <v>0.82010000000000005</v>
      </c>
      <c r="G122" s="134"/>
      <c r="H122" s="134"/>
      <c r="I122" s="35">
        <f t="shared" si="11"/>
        <v>-0.17660138457078445</v>
      </c>
      <c r="J122" s="91">
        <v>45050</v>
      </c>
      <c r="K122" s="92">
        <v>0</v>
      </c>
      <c r="L122" s="94">
        <v>32</v>
      </c>
      <c r="M122" s="95">
        <v>958</v>
      </c>
      <c r="N122" s="37"/>
      <c r="O122" s="101">
        <v>5194330</v>
      </c>
      <c r="P122" s="101">
        <v>5194330</v>
      </c>
      <c r="Q122" s="104">
        <v>83</v>
      </c>
      <c r="R122" s="104">
        <v>77</v>
      </c>
      <c r="S122" s="39">
        <f t="shared" si="9"/>
        <v>6</v>
      </c>
      <c r="T122" s="105">
        <v>1</v>
      </c>
      <c r="U122" s="105">
        <v>0.95920000000000005</v>
      </c>
      <c r="V122" s="105">
        <v>1</v>
      </c>
      <c r="W122" s="105">
        <v>0.96930000000000005</v>
      </c>
      <c r="X122" s="105">
        <v>1.0000000000281568</v>
      </c>
      <c r="Y122" s="105">
        <v>0.83489999999999998</v>
      </c>
      <c r="Z122" s="105">
        <v>1</v>
      </c>
      <c r="AA122" s="105">
        <v>0</v>
      </c>
      <c r="AB122" s="106" t="s">
        <v>140</v>
      </c>
      <c r="AC122" s="106" t="s">
        <v>144</v>
      </c>
      <c r="AD122" s="106" t="s">
        <v>89</v>
      </c>
      <c r="AE122" s="106" t="s">
        <v>80</v>
      </c>
      <c r="AF122" s="106" t="s">
        <v>142</v>
      </c>
      <c r="AG122" s="106" t="s">
        <v>150</v>
      </c>
      <c r="AH122" s="106" t="s">
        <v>177</v>
      </c>
      <c r="AI122" s="106" t="s">
        <v>80</v>
      </c>
      <c r="AJ122" s="106" t="s">
        <v>178</v>
      </c>
      <c r="AK122" s="106" t="s">
        <v>179</v>
      </c>
      <c r="AL122" s="106" t="s">
        <v>89</v>
      </c>
      <c r="AM122" s="106" t="s">
        <v>80</v>
      </c>
      <c r="AN122" s="109">
        <v>67</v>
      </c>
      <c r="AO122" s="109">
        <v>56</v>
      </c>
      <c r="AP122" s="109"/>
      <c r="AQ122" s="109">
        <v>53</v>
      </c>
      <c r="AR122" s="51"/>
      <c r="AS122" s="51">
        <v>4</v>
      </c>
      <c r="AT122" s="51">
        <v>0</v>
      </c>
      <c r="AU122" s="51">
        <v>0</v>
      </c>
      <c r="AV122" s="51">
        <v>4</v>
      </c>
      <c r="AW122" s="51"/>
      <c r="AX122" s="51"/>
      <c r="AY122" s="51">
        <v>14</v>
      </c>
      <c r="AZ122" s="51">
        <v>11</v>
      </c>
      <c r="BA122" s="51">
        <v>5</v>
      </c>
      <c r="BB122" s="51">
        <v>9</v>
      </c>
      <c r="BC122" s="51"/>
      <c r="BD122" s="115">
        <f t="shared" si="12"/>
        <v>455402696</v>
      </c>
      <c r="BE122" s="122">
        <f t="shared" si="15"/>
        <v>33070203.490000002</v>
      </c>
      <c r="BF122" s="128">
        <v>387987063.27221251</v>
      </c>
      <c r="BG122" s="128">
        <v>386993394.67221254</v>
      </c>
      <c r="BH122" s="128">
        <v>387987063.27221251</v>
      </c>
      <c r="BI122" s="50">
        <f t="shared" si="13"/>
        <v>993668.59999996424</v>
      </c>
      <c r="BJ122" s="50">
        <f t="shared" si="14"/>
        <v>488472899.49000001</v>
      </c>
      <c r="BK122" s="129" t="s">
        <v>198</v>
      </c>
      <c r="BL122" s="129" t="s">
        <v>199</v>
      </c>
      <c r="BM122" s="129" t="s">
        <v>200</v>
      </c>
    </row>
    <row r="123" spans="1:65" ht="165" x14ac:dyDescent="0.25">
      <c r="A123" s="20" t="s">
        <v>176</v>
      </c>
      <c r="B123" s="33">
        <v>44764</v>
      </c>
      <c r="C123" s="83">
        <v>0.99849096470481802</v>
      </c>
      <c r="D123" s="83">
        <v>0.82169999999999999</v>
      </c>
      <c r="E123" s="87">
        <v>0.78120748857045286</v>
      </c>
      <c r="F123" s="88">
        <v>0.78180000000000005</v>
      </c>
      <c r="G123" s="88"/>
      <c r="H123" s="88"/>
      <c r="I123" s="35">
        <f t="shared" ref="I123:I154" si="16">F123-E123</f>
        <v>5.9251142954719338E-4</v>
      </c>
      <c r="J123" s="91">
        <v>45050</v>
      </c>
      <c r="K123" s="92">
        <v>0</v>
      </c>
      <c r="L123" s="94">
        <v>49</v>
      </c>
      <c r="M123" s="95">
        <v>957</v>
      </c>
      <c r="N123" s="37"/>
      <c r="O123" s="101">
        <v>5276437</v>
      </c>
      <c r="P123" s="101">
        <v>5276437</v>
      </c>
      <c r="Q123" s="104">
        <v>85</v>
      </c>
      <c r="R123" s="104">
        <v>77</v>
      </c>
      <c r="S123" s="39">
        <f t="shared" si="9"/>
        <v>8</v>
      </c>
      <c r="T123" s="105">
        <v>1</v>
      </c>
      <c r="U123" s="105">
        <v>0.95940000000000003</v>
      </c>
      <c r="V123" s="105">
        <v>1</v>
      </c>
      <c r="W123" s="105">
        <v>0.96970000000000001</v>
      </c>
      <c r="X123" s="105">
        <v>1.0000000000281568</v>
      </c>
      <c r="Y123" s="105">
        <v>0.8367</v>
      </c>
      <c r="Z123" s="105">
        <v>1</v>
      </c>
      <c r="AA123" s="105">
        <v>0</v>
      </c>
      <c r="AB123" s="106" t="s">
        <v>140</v>
      </c>
      <c r="AC123" s="106" t="s">
        <v>144</v>
      </c>
      <c r="AD123" s="106" t="s">
        <v>89</v>
      </c>
      <c r="AE123" s="106" t="s">
        <v>80</v>
      </c>
      <c r="AF123" s="106" t="s">
        <v>142</v>
      </c>
      <c r="AG123" s="106" t="s">
        <v>150</v>
      </c>
      <c r="AH123" s="106" t="s">
        <v>177</v>
      </c>
      <c r="AI123" s="106" t="s">
        <v>80</v>
      </c>
      <c r="AJ123" s="106" t="s">
        <v>178</v>
      </c>
      <c r="AK123" s="106" t="s">
        <v>179</v>
      </c>
      <c r="AL123" s="106" t="s">
        <v>89</v>
      </c>
      <c r="AM123" s="106" t="s">
        <v>80</v>
      </c>
      <c r="AN123" s="109">
        <v>72</v>
      </c>
      <c r="AO123" s="109">
        <v>56</v>
      </c>
      <c r="AP123" s="109"/>
      <c r="AQ123" s="109">
        <v>53</v>
      </c>
      <c r="AR123" s="51"/>
      <c r="AS123" s="51">
        <v>4</v>
      </c>
      <c r="AT123" s="51">
        <v>0</v>
      </c>
      <c r="AU123" s="51">
        <v>0</v>
      </c>
      <c r="AV123" s="51">
        <v>4</v>
      </c>
      <c r="AW123" s="51"/>
      <c r="AX123" s="51"/>
      <c r="AY123" s="51">
        <v>14</v>
      </c>
      <c r="AZ123" s="51">
        <v>11</v>
      </c>
      <c r="BA123" s="51">
        <v>5</v>
      </c>
      <c r="BB123" s="51">
        <v>9</v>
      </c>
      <c r="BC123" s="51"/>
      <c r="BD123" s="115">
        <f t="shared" si="12"/>
        <v>455402696</v>
      </c>
      <c r="BE123" s="122">
        <f t="shared" si="15"/>
        <v>33070203.490000002</v>
      </c>
      <c r="BF123" s="128">
        <v>387987063.27221251</v>
      </c>
      <c r="BG123" s="128">
        <v>386993394.67221254</v>
      </c>
      <c r="BH123" s="128">
        <v>387987063.27221251</v>
      </c>
      <c r="BI123" s="50">
        <f t="shared" si="13"/>
        <v>993668.59999996424</v>
      </c>
      <c r="BJ123" s="50">
        <f t="shared" si="14"/>
        <v>488472899.49000001</v>
      </c>
      <c r="BK123" s="129" t="s">
        <v>198</v>
      </c>
      <c r="BL123" s="129" t="s">
        <v>199</v>
      </c>
      <c r="BM123" s="129" t="s">
        <v>200</v>
      </c>
    </row>
    <row r="124" spans="1:65" ht="165" x14ac:dyDescent="0.25">
      <c r="A124" s="20" t="s">
        <v>176</v>
      </c>
      <c r="B124" s="33">
        <v>44771</v>
      </c>
      <c r="C124" s="83">
        <v>0.99978442354990416</v>
      </c>
      <c r="D124" s="83">
        <v>0.82330000000000003</v>
      </c>
      <c r="E124" s="87">
        <v>0.79305265755015564</v>
      </c>
      <c r="F124" s="88">
        <v>0.79830000000000001</v>
      </c>
      <c r="G124" s="88"/>
      <c r="H124" s="88"/>
      <c r="I124" s="35">
        <f t="shared" si="16"/>
        <v>5.2473424498443721E-3</v>
      </c>
      <c r="J124" s="91">
        <v>45050</v>
      </c>
      <c r="K124" s="92">
        <v>0</v>
      </c>
      <c r="L124" s="94">
        <v>11</v>
      </c>
      <c r="M124" s="95">
        <v>957</v>
      </c>
      <c r="N124" s="37"/>
      <c r="O124" s="101">
        <v>5358075</v>
      </c>
      <c r="P124" s="101">
        <v>5358075</v>
      </c>
      <c r="Q124" s="104">
        <v>85</v>
      </c>
      <c r="R124" s="104">
        <v>78</v>
      </c>
      <c r="S124" s="39">
        <f t="shared" si="9"/>
        <v>7</v>
      </c>
      <c r="T124" s="105">
        <v>1</v>
      </c>
      <c r="U124" s="105">
        <v>0.96020000000000005</v>
      </c>
      <c r="V124" s="105">
        <v>1</v>
      </c>
      <c r="W124" s="105">
        <v>0.9698</v>
      </c>
      <c r="X124" s="105">
        <v>1.0000000000281568</v>
      </c>
      <c r="Y124" s="105">
        <v>0.83850000000000002</v>
      </c>
      <c r="Z124" s="105">
        <v>1</v>
      </c>
      <c r="AA124" s="105">
        <v>0</v>
      </c>
      <c r="AB124" s="106" t="s">
        <v>140</v>
      </c>
      <c r="AC124" s="106" t="s">
        <v>144</v>
      </c>
      <c r="AD124" s="106" t="s">
        <v>89</v>
      </c>
      <c r="AE124" s="106" t="s">
        <v>80</v>
      </c>
      <c r="AF124" s="106" t="s">
        <v>142</v>
      </c>
      <c r="AG124" s="106" t="s">
        <v>150</v>
      </c>
      <c r="AH124" s="106" t="s">
        <v>177</v>
      </c>
      <c r="AI124" s="106" t="s">
        <v>80</v>
      </c>
      <c r="AJ124" s="106" t="s">
        <v>178</v>
      </c>
      <c r="AK124" s="106" t="s">
        <v>179</v>
      </c>
      <c r="AL124" s="106" t="s">
        <v>89</v>
      </c>
      <c r="AM124" s="106" t="s">
        <v>80</v>
      </c>
      <c r="AN124" s="109">
        <v>72</v>
      </c>
      <c r="AO124" s="109">
        <v>58</v>
      </c>
      <c r="AP124" s="109"/>
      <c r="AQ124" s="109">
        <v>53</v>
      </c>
      <c r="AR124" s="51"/>
      <c r="AS124" s="51">
        <v>4</v>
      </c>
      <c r="AT124" s="51">
        <v>0</v>
      </c>
      <c r="AU124" s="51">
        <v>0</v>
      </c>
      <c r="AV124" s="51">
        <v>4</v>
      </c>
      <c r="AW124" s="51"/>
      <c r="AX124" s="51"/>
      <c r="AY124" s="51">
        <v>14</v>
      </c>
      <c r="AZ124" s="51">
        <v>11</v>
      </c>
      <c r="BA124" s="51">
        <v>5</v>
      </c>
      <c r="BB124" s="51">
        <v>9</v>
      </c>
      <c r="BC124" s="51"/>
      <c r="BD124" s="115">
        <f t="shared" si="12"/>
        <v>455402696</v>
      </c>
      <c r="BE124" s="122">
        <f t="shared" si="15"/>
        <v>33070203.490000002</v>
      </c>
      <c r="BF124" s="128">
        <v>397987063.31221247</v>
      </c>
      <c r="BG124" s="128">
        <v>395987063.29221249</v>
      </c>
      <c r="BH124" s="128">
        <v>397987063.31221247</v>
      </c>
      <c r="BI124" s="50">
        <f t="shared" si="13"/>
        <v>2000000.0199999809</v>
      </c>
      <c r="BJ124" s="50">
        <f t="shared" si="14"/>
        <v>488472899.49000001</v>
      </c>
      <c r="BK124" s="129" t="s">
        <v>198</v>
      </c>
      <c r="BL124" s="129" t="s">
        <v>199</v>
      </c>
      <c r="BM124" s="129" t="s">
        <v>200</v>
      </c>
    </row>
    <row r="125" spans="1:65" ht="165" x14ac:dyDescent="0.25">
      <c r="A125" s="20" t="s">
        <v>176</v>
      </c>
      <c r="B125" s="56">
        <v>44778</v>
      </c>
      <c r="C125" s="83">
        <v>1.0000000000240852</v>
      </c>
      <c r="D125" s="83">
        <v>0.83340000000000003</v>
      </c>
      <c r="E125" s="87">
        <v>0.80447214759534769</v>
      </c>
      <c r="F125" s="88">
        <v>0.80910000000000004</v>
      </c>
      <c r="G125" s="88"/>
      <c r="H125" s="88"/>
      <c r="I125" s="35">
        <f t="shared" si="16"/>
        <v>4.627852404652355E-3</v>
      </c>
      <c r="J125" s="91">
        <v>45050</v>
      </c>
      <c r="K125" s="92">
        <v>0</v>
      </c>
      <c r="L125" s="95">
        <v>617</v>
      </c>
      <c r="M125" s="95">
        <v>974</v>
      </c>
      <c r="N125" s="37"/>
      <c r="O125" s="101">
        <v>5438808</v>
      </c>
      <c r="P125" s="101">
        <v>5438808</v>
      </c>
      <c r="Q125" s="104">
        <v>87</v>
      </c>
      <c r="R125" s="104">
        <v>79</v>
      </c>
      <c r="S125" s="39">
        <f t="shared" si="9"/>
        <v>8</v>
      </c>
      <c r="T125" s="105">
        <v>1</v>
      </c>
      <c r="U125" s="105">
        <v>0.96299999999999997</v>
      </c>
      <c r="V125" s="105">
        <v>1</v>
      </c>
      <c r="W125" s="105">
        <v>0.97560000000000002</v>
      </c>
      <c r="X125" s="105">
        <v>1.0000000000281568</v>
      </c>
      <c r="Y125" s="105">
        <v>0.84970000000000001</v>
      </c>
      <c r="Z125" s="105">
        <v>1</v>
      </c>
      <c r="AA125" s="105">
        <v>0</v>
      </c>
      <c r="AB125" s="106" t="s">
        <v>140</v>
      </c>
      <c r="AC125" s="106" t="s">
        <v>144</v>
      </c>
      <c r="AD125" s="106" t="s">
        <v>89</v>
      </c>
      <c r="AE125" s="106" t="s">
        <v>80</v>
      </c>
      <c r="AF125" s="106" t="s">
        <v>142</v>
      </c>
      <c r="AG125" s="106" t="s">
        <v>150</v>
      </c>
      <c r="AH125" s="106" t="s">
        <v>177</v>
      </c>
      <c r="AI125" s="106" t="s">
        <v>80</v>
      </c>
      <c r="AJ125" s="106" t="s">
        <v>178</v>
      </c>
      <c r="AK125" s="106" t="s">
        <v>179</v>
      </c>
      <c r="AL125" s="106" t="s">
        <v>89</v>
      </c>
      <c r="AM125" s="106" t="s">
        <v>80</v>
      </c>
      <c r="AN125" s="109">
        <v>72</v>
      </c>
      <c r="AO125" s="109">
        <v>58</v>
      </c>
      <c r="AP125" s="109"/>
      <c r="AQ125" s="109">
        <v>53</v>
      </c>
      <c r="AR125" s="51"/>
      <c r="AS125" s="51">
        <v>4</v>
      </c>
      <c r="AT125" s="51">
        <v>0</v>
      </c>
      <c r="AU125" s="51">
        <v>0</v>
      </c>
      <c r="AV125" s="51">
        <v>4</v>
      </c>
      <c r="AW125" s="51"/>
      <c r="AX125" s="51"/>
      <c r="AY125" s="51">
        <v>14</v>
      </c>
      <c r="AZ125" s="51">
        <v>11</v>
      </c>
      <c r="BA125" s="51">
        <v>5</v>
      </c>
      <c r="BB125" s="51">
        <v>9</v>
      </c>
      <c r="BC125" s="51"/>
      <c r="BD125" s="115">
        <f t="shared" si="12"/>
        <v>455402696</v>
      </c>
      <c r="BE125" s="122">
        <f t="shared" si="15"/>
        <v>33070203.490000002</v>
      </c>
      <c r="BF125" s="128">
        <v>397987063.31221247</v>
      </c>
      <c r="BG125" s="128">
        <v>395987063.29221249</v>
      </c>
      <c r="BH125" s="128">
        <v>397987063.31221247</v>
      </c>
      <c r="BI125" s="50">
        <f t="shared" si="13"/>
        <v>2000000.0199999809</v>
      </c>
      <c r="BJ125" s="50">
        <f t="shared" si="14"/>
        <v>488472899.49000001</v>
      </c>
      <c r="BK125" s="129" t="s">
        <v>198</v>
      </c>
      <c r="BL125" s="129" t="s">
        <v>199</v>
      </c>
      <c r="BM125" s="129" t="s">
        <v>200</v>
      </c>
    </row>
    <row r="126" spans="1:65" ht="165" x14ac:dyDescent="0.25">
      <c r="A126" s="20" t="s">
        <v>176</v>
      </c>
      <c r="B126" s="33">
        <v>44785</v>
      </c>
      <c r="C126" s="83">
        <v>1.0000000000240852</v>
      </c>
      <c r="D126" s="83">
        <v>0.84050000000000002</v>
      </c>
      <c r="E126" s="87">
        <v>0.81468717415578107</v>
      </c>
      <c r="F126" s="88">
        <v>0.81869999999999998</v>
      </c>
      <c r="G126" s="88"/>
      <c r="H126" s="88"/>
      <c r="I126" s="35">
        <f t="shared" si="16"/>
        <v>4.0128258442189146E-3</v>
      </c>
      <c r="J126" s="91">
        <v>45050</v>
      </c>
      <c r="K126" s="92">
        <v>0</v>
      </c>
      <c r="L126" s="95">
        <v>603</v>
      </c>
      <c r="M126" s="95">
        <v>1006</v>
      </c>
      <c r="N126" s="37"/>
      <c r="O126" s="101">
        <v>5518625</v>
      </c>
      <c r="P126" s="101">
        <v>5518625</v>
      </c>
      <c r="Q126" s="104">
        <v>87</v>
      </c>
      <c r="R126" s="104">
        <v>79</v>
      </c>
      <c r="S126" s="39">
        <f t="shared" si="9"/>
        <v>8</v>
      </c>
      <c r="T126" s="105">
        <v>1</v>
      </c>
      <c r="U126" s="105">
        <v>0.9637</v>
      </c>
      <c r="V126" s="105">
        <v>1</v>
      </c>
      <c r="W126" s="105">
        <v>0.97829999999999995</v>
      </c>
      <c r="X126" s="105">
        <v>1.0000000000281568</v>
      </c>
      <c r="Y126" s="105">
        <v>0.85780000000000001</v>
      </c>
      <c r="Z126" s="105">
        <v>1</v>
      </c>
      <c r="AA126" s="105">
        <v>0</v>
      </c>
      <c r="AB126" s="106" t="s">
        <v>140</v>
      </c>
      <c r="AC126" s="106" t="s">
        <v>144</v>
      </c>
      <c r="AD126" s="106" t="s">
        <v>89</v>
      </c>
      <c r="AE126" s="106" t="s">
        <v>80</v>
      </c>
      <c r="AF126" s="106" t="s">
        <v>142</v>
      </c>
      <c r="AG126" s="106" t="s">
        <v>150</v>
      </c>
      <c r="AH126" s="106" t="s">
        <v>177</v>
      </c>
      <c r="AI126" s="106" t="s">
        <v>80</v>
      </c>
      <c r="AJ126" s="106" t="s">
        <v>178</v>
      </c>
      <c r="AK126" s="106" t="s">
        <v>179</v>
      </c>
      <c r="AL126" s="106" t="s">
        <v>89</v>
      </c>
      <c r="AM126" s="106" t="s">
        <v>80</v>
      </c>
      <c r="AN126" s="109">
        <v>72</v>
      </c>
      <c r="AO126" s="109">
        <v>58</v>
      </c>
      <c r="AP126" s="109"/>
      <c r="AQ126" s="109">
        <v>53</v>
      </c>
      <c r="AR126" s="51"/>
      <c r="AS126" s="51">
        <v>4</v>
      </c>
      <c r="AT126" s="51">
        <v>0</v>
      </c>
      <c r="AU126" s="51">
        <v>0</v>
      </c>
      <c r="AV126" s="51">
        <v>4</v>
      </c>
      <c r="AW126" s="51"/>
      <c r="AX126" s="51"/>
      <c r="AY126" s="51">
        <v>14</v>
      </c>
      <c r="AZ126" s="51">
        <v>11</v>
      </c>
      <c r="BA126" s="51">
        <v>5</v>
      </c>
      <c r="BB126" s="51">
        <v>9</v>
      </c>
      <c r="BC126" s="51"/>
      <c r="BD126" s="115">
        <f t="shared" si="12"/>
        <v>455402696</v>
      </c>
      <c r="BE126" s="122">
        <f t="shared" si="15"/>
        <v>33070203.490000002</v>
      </c>
      <c r="BF126" s="128">
        <v>413736267.08221227</v>
      </c>
      <c r="BG126" s="128">
        <v>395987063.29221249</v>
      </c>
      <c r="BH126" s="128">
        <v>413736267.08221227</v>
      </c>
      <c r="BI126" s="50">
        <f t="shared" si="13"/>
        <v>17749203.789999783</v>
      </c>
      <c r="BJ126" s="50">
        <f t="shared" si="14"/>
        <v>488472899.49000001</v>
      </c>
      <c r="BK126" s="129" t="s">
        <v>198</v>
      </c>
      <c r="BL126" s="129" t="s">
        <v>199</v>
      </c>
      <c r="BM126" s="129" t="s">
        <v>200</v>
      </c>
    </row>
    <row r="127" spans="1:65" ht="165" x14ac:dyDescent="0.25">
      <c r="A127" s="20" t="s">
        <v>176</v>
      </c>
      <c r="B127" s="56">
        <v>44792</v>
      </c>
      <c r="C127" s="83">
        <v>1.0000000000240852</v>
      </c>
      <c r="D127" s="83">
        <v>0.84699999999999998</v>
      </c>
      <c r="E127" s="87">
        <v>0.82438670551288495</v>
      </c>
      <c r="F127" s="88">
        <v>0.82799999999999996</v>
      </c>
      <c r="G127" s="88"/>
      <c r="H127" s="88"/>
      <c r="I127" s="35">
        <f t="shared" si="16"/>
        <v>3.6132944871150041E-3</v>
      </c>
      <c r="J127" s="91">
        <v>45050</v>
      </c>
      <c r="K127" s="92">
        <v>0</v>
      </c>
      <c r="L127" s="95">
        <v>570</v>
      </c>
      <c r="M127" s="95">
        <v>1017</v>
      </c>
      <c r="N127" s="37"/>
      <c r="O127" s="101">
        <v>5599762</v>
      </c>
      <c r="P127" s="101">
        <v>5599762</v>
      </c>
      <c r="Q127" s="104">
        <v>87</v>
      </c>
      <c r="R127" s="104">
        <v>79</v>
      </c>
      <c r="S127" s="39">
        <f t="shared" si="9"/>
        <v>8</v>
      </c>
      <c r="T127" s="105">
        <v>1</v>
      </c>
      <c r="U127" s="105">
        <v>0.96450000000000002</v>
      </c>
      <c r="V127" s="105">
        <v>1</v>
      </c>
      <c r="W127" s="105">
        <v>0.98089999999999999</v>
      </c>
      <c r="X127" s="105">
        <v>1.0000000000281568</v>
      </c>
      <c r="Y127" s="105">
        <v>0.86509999999999998</v>
      </c>
      <c r="Z127" s="105">
        <v>1</v>
      </c>
      <c r="AA127" s="105">
        <v>0</v>
      </c>
      <c r="AB127" s="106" t="s">
        <v>140</v>
      </c>
      <c r="AC127" s="106" t="s">
        <v>144</v>
      </c>
      <c r="AD127" s="106" t="s">
        <v>89</v>
      </c>
      <c r="AE127" s="106" t="s">
        <v>80</v>
      </c>
      <c r="AF127" s="106" t="s">
        <v>142</v>
      </c>
      <c r="AG127" s="106" t="s">
        <v>150</v>
      </c>
      <c r="AH127" s="106" t="s">
        <v>177</v>
      </c>
      <c r="AI127" s="106" t="s">
        <v>80</v>
      </c>
      <c r="AJ127" s="106" t="s">
        <v>178</v>
      </c>
      <c r="AK127" s="106" t="s">
        <v>179</v>
      </c>
      <c r="AL127" s="106" t="s">
        <v>89</v>
      </c>
      <c r="AM127" s="106" t="s">
        <v>80</v>
      </c>
      <c r="AN127" s="109">
        <v>73</v>
      </c>
      <c r="AO127" s="109">
        <v>58</v>
      </c>
      <c r="AP127" s="109"/>
      <c r="AQ127" s="109">
        <v>54</v>
      </c>
      <c r="AR127" s="51"/>
      <c r="AS127" s="51">
        <v>4</v>
      </c>
      <c r="AT127" s="51">
        <v>0</v>
      </c>
      <c r="AU127" s="51">
        <v>0</v>
      </c>
      <c r="AV127" s="51">
        <v>4</v>
      </c>
      <c r="AW127" s="51"/>
      <c r="AX127" s="51"/>
      <c r="AY127" s="51">
        <v>14</v>
      </c>
      <c r="AZ127" s="51">
        <v>11</v>
      </c>
      <c r="BA127" s="51">
        <v>5</v>
      </c>
      <c r="BB127" s="51">
        <v>9</v>
      </c>
      <c r="BC127" s="51"/>
      <c r="BD127" s="115">
        <f t="shared" si="12"/>
        <v>455402696</v>
      </c>
      <c r="BE127" s="122">
        <f t="shared" si="15"/>
        <v>33070203.490000002</v>
      </c>
      <c r="BF127" s="128">
        <v>413736267.08221227</v>
      </c>
      <c r="BG127" s="128">
        <v>413736267.08221227</v>
      </c>
      <c r="BH127" s="128">
        <v>413736267.08221227</v>
      </c>
      <c r="BI127" s="50">
        <f t="shared" si="13"/>
        <v>0</v>
      </c>
      <c r="BJ127" s="50">
        <f t="shared" si="14"/>
        <v>488472899.49000001</v>
      </c>
      <c r="BK127" s="129" t="s">
        <v>198</v>
      </c>
      <c r="BL127" s="129" t="s">
        <v>199</v>
      </c>
      <c r="BM127" s="129" t="s">
        <v>200</v>
      </c>
    </row>
    <row r="128" spans="1:65" ht="165" x14ac:dyDescent="0.25">
      <c r="A128" s="20" t="s">
        <v>176</v>
      </c>
      <c r="B128" s="56">
        <v>44798</v>
      </c>
      <c r="C128" s="53">
        <v>1</v>
      </c>
      <c r="D128" s="53"/>
      <c r="E128" s="87">
        <v>0.83427980322074768</v>
      </c>
      <c r="F128" s="88">
        <v>0.83750000000000002</v>
      </c>
      <c r="G128" s="88"/>
      <c r="H128" s="88"/>
      <c r="I128" s="35">
        <f t="shared" si="16"/>
        <v>3.2201967792523378E-3</v>
      </c>
      <c r="J128" s="91">
        <v>45041</v>
      </c>
      <c r="K128" s="92">
        <v>9</v>
      </c>
      <c r="L128" s="95">
        <v>499</v>
      </c>
      <c r="M128" s="95">
        <v>1021</v>
      </c>
      <c r="N128" s="37"/>
      <c r="O128" s="101">
        <v>5682453</v>
      </c>
      <c r="P128" s="101">
        <v>5682453</v>
      </c>
      <c r="Q128" s="104">
        <v>89</v>
      </c>
      <c r="R128" s="104">
        <v>81</v>
      </c>
      <c r="S128" s="39">
        <f t="shared" si="9"/>
        <v>8</v>
      </c>
      <c r="T128" s="105">
        <v>0.97629999999999995</v>
      </c>
      <c r="U128" s="105">
        <v>0.9647</v>
      </c>
      <c r="V128" s="105">
        <v>0.97119999999999995</v>
      </c>
      <c r="W128" s="105">
        <v>0.98760000000000003</v>
      </c>
      <c r="X128" s="105">
        <v>0.84179999999999999</v>
      </c>
      <c r="Y128" s="105">
        <v>0.8629</v>
      </c>
      <c r="Z128" s="105">
        <v>0</v>
      </c>
      <c r="AA128" s="105">
        <v>0</v>
      </c>
      <c r="AB128" s="106" t="s">
        <v>140</v>
      </c>
      <c r="AC128" s="106" t="s">
        <v>144</v>
      </c>
      <c r="AD128" s="106" t="s">
        <v>89</v>
      </c>
      <c r="AE128" s="106" t="s">
        <v>80</v>
      </c>
      <c r="AF128" s="106" t="s">
        <v>142</v>
      </c>
      <c r="AG128" s="106" t="s">
        <v>150</v>
      </c>
      <c r="AH128" s="106" t="s">
        <v>177</v>
      </c>
      <c r="AI128" s="106" t="s">
        <v>80</v>
      </c>
      <c r="AJ128" s="106" t="s">
        <v>178</v>
      </c>
      <c r="AK128" s="106" t="s">
        <v>179</v>
      </c>
      <c r="AL128" s="106" t="s">
        <v>89</v>
      </c>
      <c r="AM128" s="106" t="s">
        <v>80</v>
      </c>
      <c r="AN128" s="109">
        <v>73</v>
      </c>
      <c r="AO128" s="109">
        <v>58</v>
      </c>
      <c r="AP128" s="109"/>
      <c r="AQ128" s="109">
        <v>54</v>
      </c>
      <c r="AR128" s="51"/>
      <c r="AS128" s="51">
        <v>4</v>
      </c>
      <c r="AT128" s="51">
        <v>0</v>
      </c>
      <c r="AU128" s="51">
        <v>0</v>
      </c>
      <c r="AV128" s="51">
        <v>4</v>
      </c>
      <c r="AW128" s="51"/>
      <c r="AX128" s="51"/>
      <c r="AY128" s="51">
        <v>14</v>
      </c>
      <c r="AZ128" s="51">
        <v>11</v>
      </c>
      <c r="BA128" s="51">
        <v>5</v>
      </c>
      <c r="BB128" s="51">
        <v>9</v>
      </c>
      <c r="BC128" s="51"/>
      <c r="BD128" s="115">
        <f t="shared" si="12"/>
        <v>455402696</v>
      </c>
      <c r="BE128" s="122">
        <f t="shared" si="15"/>
        <v>33070203.490000002</v>
      </c>
      <c r="BF128" s="128">
        <v>426862444.07221216</v>
      </c>
      <c r="BG128" s="128">
        <v>413736267.08221227</v>
      </c>
      <c r="BH128" s="128">
        <v>413736267.08221227</v>
      </c>
      <c r="BI128" s="50">
        <f t="shared" si="13"/>
        <v>13126176.98999989</v>
      </c>
      <c r="BJ128" s="50">
        <f t="shared" si="14"/>
        <v>488472899.49000001</v>
      </c>
      <c r="BK128" s="129" t="s">
        <v>198</v>
      </c>
      <c r="BL128" s="129" t="s">
        <v>199</v>
      </c>
      <c r="BM128" s="129" t="s">
        <v>200</v>
      </c>
    </row>
    <row r="129" spans="1:65" ht="165" x14ac:dyDescent="0.25">
      <c r="A129" s="20" t="s">
        <v>176</v>
      </c>
      <c r="B129" s="56">
        <v>44805</v>
      </c>
      <c r="C129" s="53">
        <v>1</v>
      </c>
      <c r="D129" s="53"/>
      <c r="E129" s="87">
        <v>0.84448805997342269</v>
      </c>
      <c r="F129" s="88">
        <v>0.84650000000000003</v>
      </c>
      <c r="G129" s="88"/>
      <c r="H129" s="88"/>
      <c r="I129" s="35">
        <f t="shared" si="16"/>
        <v>2.0119400265773413E-3</v>
      </c>
      <c r="J129" s="91">
        <v>45043</v>
      </c>
      <c r="K129" s="92">
        <v>7</v>
      </c>
      <c r="L129" s="95">
        <v>528</v>
      </c>
      <c r="M129" s="95">
        <v>1033</v>
      </c>
      <c r="N129" s="37"/>
      <c r="O129" s="101">
        <v>5810318</v>
      </c>
      <c r="P129" s="101">
        <v>5810318</v>
      </c>
      <c r="Q129" s="104">
        <v>91</v>
      </c>
      <c r="R129" s="104">
        <v>81</v>
      </c>
      <c r="S129" s="39">
        <f t="shared" si="9"/>
        <v>10</v>
      </c>
      <c r="T129" s="105">
        <v>0.97940000000000005</v>
      </c>
      <c r="U129" s="105">
        <v>0.96519999999999995</v>
      </c>
      <c r="V129" s="105">
        <v>0.97350000000000003</v>
      </c>
      <c r="W129" s="105">
        <v>0.99080000000000001</v>
      </c>
      <c r="X129" s="105">
        <v>0.85619999999999996</v>
      </c>
      <c r="Y129" s="105">
        <v>0.87109999999999999</v>
      </c>
      <c r="Z129" s="105">
        <v>0</v>
      </c>
      <c r="AA129" s="105">
        <v>0</v>
      </c>
      <c r="AB129" s="106" t="s">
        <v>140</v>
      </c>
      <c r="AC129" s="106" t="s">
        <v>144</v>
      </c>
      <c r="AD129" s="106" t="s">
        <v>89</v>
      </c>
      <c r="AE129" s="106" t="s">
        <v>80</v>
      </c>
      <c r="AF129" s="106" t="s">
        <v>142</v>
      </c>
      <c r="AG129" s="106" t="s">
        <v>150</v>
      </c>
      <c r="AH129" s="106" t="s">
        <v>177</v>
      </c>
      <c r="AI129" s="106" t="s">
        <v>80</v>
      </c>
      <c r="AJ129" s="106" t="s">
        <v>178</v>
      </c>
      <c r="AK129" s="106" t="s">
        <v>179</v>
      </c>
      <c r="AL129" s="106" t="s">
        <v>89</v>
      </c>
      <c r="AM129" s="106" t="s">
        <v>80</v>
      </c>
      <c r="AN129" s="109">
        <v>73</v>
      </c>
      <c r="AO129" s="109">
        <v>58</v>
      </c>
      <c r="AP129" s="109"/>
      <c r="AQ129" s="109">
        <v>54</v>
      </c>
      <c r="AR129" s="51"/>
      <c r="AS129" s="51">
        <v>4</v>
      </c>
      <c r="AT129" s="51">
        <v>0</v>
      </c>
      <c r="AU129" s="51">
        <v>0</v>
      </c>
      <c r="AV129" s="51">
        <v>4</v>
      </c>
      <c r="AW129" s="51"/>
      <c r="AX129" s="51"/>
      <c r="AY129" s="51">
        <v>14</v>
      </c>
      <c r="AZ129" s="51">
        <v>11</v>
      </c>
      <c r="BA129" s="51">
        <v>5</v>
      </c>
      <c r="BB129" s="51">
        <v>9</v>
      </c>
      <c r="BC129" s="51"/>
      <c r="BD129" s="115">
        <f t="shared" si="12"/>
        <v>455402696</v>
      </c>
      <c r="BE129" s="122">
        <f t="shared" si="15"/>
        <v>33070203.490000002</v>
      </c>
      <c r="BF129" s="128">
        <v>426862444.07221216</v>
      </c>
      <c r="BG129" s="128">
        <v>413736267.08221227</v>
      </c>
      <c r="BH129" s="128">
        <v>413736267.08221227</v>
      </c>
      <c r="BI129" s="50">
        <f t="shared" si="13"/>
        <v>13126176.98999989</v>
      </c>
      <c r="BJ129" s="50">
        <f t="shared" si="14"/>
        <v>488472899.49000001</v>
      </c>
      <c r="BK129" s="129" t="s">
        <v>198</v>
      </c>
      <c r="BL129" s="129" t="s">
        <v>199</v>
      </c>
      <c r="BM129" s="129" t="s">
        <v>200</v>
      </c>
    </row>
    <row r="130" spans="1:65" ht="165" x14ac:dyDescent="0.25">
      <c r="A130" s="20" t="s">
        <v>176</v>
      </c>
      <c r="B130" s="56">
        <v>44812</v>
      </c>
      <c r="C130" s="53">
        <v>1</v>
      </c>
      <c r="D130" s="53"/>
      <c r="E130" s="87">
        <v>0.8565956404172429</v>
      </c>
      <c r="F130" s="88">
        <v>0.85570000000000002</v>
      </c>
      <c r="G130" s="88"/>
      <c r="H130" s="88"/>
      <c r="I130" s="35">
        <f t="shared" si="16"/>
        <v>-8.9564041724288224E-4</v>
      </c>
      <c r="J130" s="91">
        <v>45047</v>
      </c>
      <c r="K130" s="92">
        <v>3</v>
      </c>
      <c r="L130" s="95">
        <v>539</v>
      </c>
      <c r="M130" s="95">
        <v>1033</v>
      </c>
      <c r="N130" s="37"/>
      <c r="O130" s="101">
        <v>5895245</v>
      </c>
      <c r="P130" s="101">
        <v>5895245</v>
      </c>
      <c r="Q130" s="104">
        <v>93</v>
      </c>
      <c r="R130" s="104">
        <v>81</v>
      </c>
      <c r="S130" s="39">
        <f t="shared" si="9"/>
        <v>12</v>
      </c>
      <c r="T130" s="105">
        <v>0.98160000000000003</v>
      </c>
      <c r="U130" s="105">
        <v>0.96609999999999996</v>
      </c>
      <c r="V130" s="105">
        <v>0.97440000000000004</v>
      </c>
      <c r="W130" s="105">
        <v>0.99180000000000001</v>
      </c>
      <c r="X130" s="105">
        <v>0.87050000000000005</v>
      </c>
      <c r="Y130" s="105">
        <v>0.87949999999999995</v>
      </c>
      <c r="Z130" s="105">
        <v>0</v>
      </c>
      <c r="AA130" s="105">
        <v>0</v>
      </c>
      <c r="AB130" s="106" t="s">
        <v>140</v>
      </c>
      <c r="AC130" s="106" t="s">
        <v>144</v>
      </c>
      <c r="AD130" s="106" t="s">
        <v>89</v>
      </c>
      <c r="AE130" s="106" t="s">
        <v>80</v>
      </c>
      <c r="AF130" s="106" t="s">
        <v>142</v>
      </c>
      <c r="AG130" s="106" t="s">
        <v>150</v>
      </c>
      <c r="AH130" s="106" t="s">
        <v>177</v>
      </c>
      <c r="AI130" s="106" t="s">
        <v>80</v>
      </c>
      <c r="AJ130" s="106" t="s">
        <v>178</v>
      </c>
      <c r="AK130" s="106" t="s">
        <v>179</v>
      </c>
      <c r="AL130" s="106" t="s">
        <v>89</v>
      </c>
      <c r="AM130" s="106" t="s">
        <v>80</v>
      </c>
      <c r="AN130" s="109">
        <v>73</v>
      </c>
      <c r="AO130" s="109">
        <v>58</v>
      </c>
      <c r="AP130" s="109"/>
      <c r="AQ130" s="109">
        <v>54</v>
      </c>
      <c r="AR130" s="51"/>
      <c r="AS130" s="51">
        <v>4</v>
      </c>
      <c r="AT130" s="51">
        <v>0</v>
      </c>
      <c r="AU130" s="51">
        <v>0</v>
      </c>
      <c r="AV130" s="51">
        <v>4</v>
      </c>
      <c r="AW130" s="51"/>
      <c r="AX130" s="51"/>
      <c r="AY130" s="51">
        <v>14</v>
      </c>
      <c r="AZ130" s="51">
        <v>11</v>
      </c>
      <c r="BA130" s="51">
        <v>5</v>
      </c>
      <c r="BB130" s="51">
        <v>9</v>
      </c>
      <c r="BC130" s="51"/>
      <c r="BD130" s="115">
        <f t="shared" si="12"/>
        <v>455402696</v>
      </c>
      <c r="BE130" s="122">
        <f t="shared" si="15"/>
        <v>33070203.490000002</v>
      </c>
      <c r="BF130" s="128">
        <v>442727197.35221201</v>
      </c>
      <c r="BG130" s="128">
        <v>442727197.35221201</v>
      </c>
      <c r="BH130" s="128">
        <v>442727197.35221201</v>
      </c>
      <c r="BI130" s="50">
        <f t="shared" si="13"/>
        <v>0</v>
      </c>
      <c r="BJ130" s="50">
        <f t="shared" si="14"/>
        <v>488472899.49000001</v>
      </c>
      <c r="BK130" s="129" t="s">
        <v>198</v>
      </c>
      <c r="BL130" s="129" t="s">
        <v>199</v>
      </c>
      <c r="BM130" s="129" t="s">
        <v>200</v>
      </c>
    </row>
    <row r="131" spans="1:65" ht="165" x14ac:dyDescent="0.25">
      <c r="A131" s="20" t="s">
        <v>176</v>
      </c>
      <c r="B131" s="56">
        <v>44819</v>
      </c>
      <c r="C131" s="53">
        <v>1</v>
      </c>
      <c r="D131" s="53"/>
      <c r="E131" s="87">
        <v>0.87239999999999995</v>
      </c>
      <c r="F131" s="88">
        <v>0.86519999999999997</v>
      </c>
      <c r="G131" s="88"/>
      <c r="H131" s="88"/>
      <c r="I131" s="35">
        <f t="shared" si="16"/>
        <v>-7.1999999999999842E-3</v>
      </c>
      <c r="J131" s="91">
        <v>45049</v>
      </c>
      <c r="K131" s="92">
        <v>1</v>
      </c>
      <c r="L131" s="95">
        <v>704</v>
      </c>
      <c r="M131" s="95">
        <v>1086</v>
      </c>
      <c r="N131" s="37"/>
      <c r="O131" s="101">
        <v>5993782</v>
      </c>
      <c r="P131" s="101">
        <v>5993782</v>
      </c>
      <c r="Q131" s="104">
        <v>95</v>
      </c>
      <c r="R131" s="104">
        <v>81</v>
      </c>
      <c r="S131" s="39">
        <f t="shared" ref="S131:S174" si="17">Q131-R131</f>
        <v>14</v>
      </c>
      <c r="T131" s="105">
        <v>0.98699999999999999</v>
      </c>
      <c r="U131" s="105">
        <v>0.96760000000000002</v>
      </c>
      <c r="V131" s="105">
        <v>0.97470000000000001</v>
      </c>
      <c r="W131" s="105">
        <v>0.99260000000000004</v>
      </c>
      <c r="X131" s="105">
        <v>0.87819999999999998</v>
      </c>
      <c r="Y131" s="105">
        <v>0.88770000000000004</v>
      </c>
      <c r="Z131" s="105">
        <v>7.9000000000000008E-3</v>
      </c>
      <c r="AA131" s="105">
        <v>0</v>
      </c>
      <c r="AB131" s="106" t="s">
        <v>140</v>
      </c>
      <c r="AC131" s="106" t="s">
        <v>144</v>
      </c>
      <c r="AD131" s="106" t="s">
        <v>89</v>
      </c>
      <c r="AE131" s="106" t="s">
        <v>80</v>
      </c>
      <c r="AF131" s="106" t="s">
        <v>142</v>
      </c>
      <c r="AG131" s="106" t="s">
        <v>150</v>
      </c>
      <c r="AH131" s="106" t="s">
        <v>177</v>
      </c>
      <c r="AI131" s="106" t="s">
        <v>80</v>
      </c>
      <c r="AJ131" s="106" t="s">
        <v>178</v>
      </c>
      <c r="AK131" s="106" t="s">
        <v>179</v>
      </c>
      <c r="AL131" s="106" t="s">
        <v>89</v>
      </c>
      <c r="AM131" s="106" t="s">
        <v>80</v>
      </c>
      <c r="AN131" s="109">
        <v>73</v>
      </c>
      <c r="AO131" s="109">
        <v>65</v>
      </c>
      <c r="AP131" s="109"/>
      <c r="AQ131" s="109">
        <v>54</v>
      </c>
      <c r="AR131" s="51"/>
      <c r="AS131" s="51">
        <v>4</v>
      </c>
      <c r="AT131" s="51">
        <v>0</v>
      </c>
      <c r="AU131" s="51">
        <v>0</v>
      </c>
      <c r="AV131" s="51">
        <v>4</v>
      </c>
      <c r="AW131" s="51"/>
      <c r="AX131" s="51"/>
      <c r="AY131" s="51">
        <v>14</v>
      </c>
      <c r="AZ131" s="51">
        <v>11</v>
      </c>
      <c r="BA131" s="51">
        <v>5</v>
      </c>
      <c r="BB131" s="51">
        <v>9</v>
      </c>
      <c r="BC131" s="51"/>
      <c r="BD131" s="115">
        <f t="shared" si="12"/>
        <v>455402696</v>
      </c>
      <c r="BE131" s="122">
        <f t="shared" si="15"/>
        <v>33070203.490000002</v>
      </c>
      <c r="BF131" s="128">
        <v>442727197.35221201</v>
      </c>
      <c r="BG131" s="128">
        <v>442727197.35221201</v>
      </c>
      <c r="BH131" s="128">
        <v>442727197.35221201</v>
      </c>
      <c r="BI131" s="50">
        <f t="shared" si="13"/>
        <v>0</v>
      </c>
      <c r="BJ131" s="50">
        <f t="shared" si="14"/>
        <v>488472899.49000001</v>
      </c>
      <c r="BK131" s="129" t="s">
        <v>198</v>
      </c>
      <c r="BL131" s="129" t="s">
        <v>199</v>
      </c>
      <c r="BM131" s="129" t="s">
        <v>200</v>
      </c>
    </row>
    <row r="132" spans="1:65" ht="165" x14ac:dyDescent="0.25">
      <c r="A132" s="20" t="s">
        <v>176</v>
      </c>
      <c r="B132" s="56">
        <v>44826</v>
      </c>
      <c r="C132" s="53">
        <v>1</v>
      </c>
      <c r="D132" s="53"/>
      <c r="E132" s="87">
        <v>0.88767236568967145</v>
      </c>
      <c r="F132" s="88">
        <v>0.87450000000000006</v>
      </c>
      <c r="G132" s="88"/>
      <c r="H132" s="88"/>
      <c r="I132" s="35">
        <f t="shared" si="16"/>
        <v>-1.3172365689671395E-2</v>
      </c>
      <c r="J132" s="91">
        <v>45052</v>
      </c>
      <c r="K132" s="92">
        <v>-2</v>
      </c>
      <c r="L132" s="95">
        <v>704</v>
      </c>
      <c r="M132" s="95">
        <v>1112</v>
      </c>
      <c r="N132" s="37"/>
      <c r="O132" s="101">
        <v>6080912</v>
      </c>
      <c r="P132" s="101">
        <v>6080912</v>
      </c>
      <c r="Q132" s="104">
        <v>96</v>
      </c>
      <c r="R132" s="104">
        <v>83</v>
      </c>
      <c r="S132" s="39">
        <f t="shared" si="17"/>
        <v>13</v>
      </c>
      <c r="T132" s="105">
        <v>0.98829999999999996</v>
      </c>
      <c r="U132" s="105">
        <v>0.97250000000000003</v>
      </c>
      <c r="V132" s="105">
        <v>0.97729999999999995</v>
      </c>
      <c r="W132" s="105">
        <v>0.99309999999999998</v>
      </c>
      <c r="X132" s="105">
        <v>0.89390000000000003</v>
      </c>
      <c r="Y132" s="105">
        <v>0.89659999999999995</v>
      </c>
      <c r="Z132" s="105">
        <v>1.9900000000000001E-2</v>
      </c>
      <c r="AA132" s="105">
        <v>0</v>
      </c>
      <c r="AB132" s="106" t="s">
        <v>140</v>
      </c>
      <c r="AC132" s="106" t="s">
        <v>144</v>
      </c>
      <c r="AD132" s="106" t="s">
        <v>89</v>
      </c>
      <c r="AE132" s="106" t="s">
        <v>80</v>
      </c>
      <c r="AF132" s="106" t="s">
        <v>142</v>
      </c>
      <c r="AG132" s="106" t="s">
        <v>150</v>
      </c>
      <c r="AH132" s="106" t="s">
        <v>177</v>
      </c>
      <c r="AI132" s="106" t="s">
        <v>80</v>
      </c>
      <c r="AJ132" s="106" t="s">
        <v>178</v>
      </c>
      <c r="AK132" s="106" t="s">
        <v>179</v>
      </c>
      <c r="AL132" s="106" t="s">
        <v>89</v>
      </c>
      <c r="AM132" s="106" t="s">
        <v>80</v>
      </c>
      <c r="AN132" s="109">
        <v>73</v>
      </c>
      <c r="AO132" s="109">
        <v>65</v>
      </c>
      <c r="AP132" s="109"/>
      <c r="AQ132" s="109">
        <v>54</v>
      </c>
      <c r="AR132" s="51"/>
      <c r="AS132" s="51">
        <v>4</v>
      </c>
      <c r="AT132" s="51">
        <v>0</v>
      </c>
      <c r="AU132" s="51">
        <v>0</v>
      </c>
      <c r="AV132" s="51">
        <v>4</v>
      </c>
      <c r="AW132" s="51"/>
      <c r="AX132" s="51"/>
      <c r="AY132" s="51">
        <v>14</v>
      </c>
      <c r="AZ132" s="51">
        <v>11</v>
      </c>
      <c r="BA132" s="51">
        <v>5</v>
      </c>
      <c r="BB132" s="51">
        <v>9</v>
      </c>
      <c r="BC132" s="51"/>
      <c r="BD132" s="115">
        <f t="shared" ref="BD132:BD167" si="18">BD131</f>
        <v>455402696</v>
      </c>
      <c r="BE132" s="122">
        <f t="shared" si="15"/>
        <v>33070203.490000002</v>
      </c>
      <c r="BF132" s="128">
        <v>454295564.15221179</v>
      </c>
      <c r="BG132" s="128">
        <v>444226254.39221197</v>
      </c>
      <c r="BH132" s="128">
        <v>446226254.43221194</v>
      </c>
      <c r="BI132" s="50">
        <f t="shared" si="13"/>
        <v>10069309.759999812</v>
      </c>
      <c r="BJ132" s="50">
        <f t="shared" si="14"/>
        <v>488472899.49000001</v>
      </c>
      <c r="BK132" s="129" t="s">
        <v>198</v>
      </c>
      <c r="BL132" s="129" t="s">
        <v>199</v>
      </c>
      <c r="BM132" s="129" t="s">
        <v>200</v>
      </c>
    </row>
    <row r="133" spans="1:65" ht="165" x14ac:dyDescent="0.25">
      <c r="A133" s="20" t="s">
        <v>176</v>
      </c>
      <c r="B133" s="56">
        <f t="shared" ref="B133:B187" si="19">+B132+7</f>
        <v>44833</v>
      </c>
      <c r="C133" s="53">
        <v>1</v>
      </c>
      <c r="D133" s="53"/>
      <c r="E133" s="87">
        <v>0.89894819578134311</v>
      </c>
      <c r="F133" s="88">
        <v>0.88260000000000005</v>
      </c>
      <c r="G133" s="88"/>
      <c r="H133" s="88"/>
      <c r="I133" s="35">
        <f t="shared" si="16"/>
        <v>-1.6348195781343056E-2</v>
      </c>
      <c r="J133" s="91">
        <v>45057</v>
      </c>
      <c r="K133" s="92">
        <v>-7</v>
      </c>
      <c r="L133" s="95">
        <v>553</v>
      </c>
      <c r="M133" s="95">
        <v>1168</v>
      </c>
      <c r="N133" s="37"/>
      <c r="O133" s="101">
        <v>6180253</v>
      </c>
      <c r="P133" s="101">
        <v>6180253</v>
      </c>
      <c r="Q133" s="104">
        <v>96</v>
      </c>
      <c r="R133" s="104">
        <v>83</v>
      </c>
      <c r="S133" s="39">
        <f t="shared" si="17"/>
        <v>13</v>
      </c>
      <c r="T133" s="105">
        <v>0.98929999999999996</v>
      </c>
      <c r="U133" s="105">
        <v>0.97360000000000002</v>
      </c>
      <c r="V133" s="105">
        <v>0.97950000000000004</v>
      </c>
      <c r="W133" s="105">
        <v>0.99360000000000004</v>
      </c>
      <c r="X133" s="105">
        <v>0.90859999999999996</v>
      </c>
      <c r="Y133" s="105">
        <v>0.90590000000000004</v>
      </c>
      <c r="Z133" s="105">
        <v>3.1800000000000002E-2</v>
      </c>
      <c r="AA133" s="105">
        <v>0</v>
      </c>
      <c r="AB133" s="106" t="s">
        <v>140</v>
      </c>
      <c r="AC133" s="106" t="s">
        <v>144</v>
      </c>
      <c r="AD133" s="106" t="s">
        <v>89</v>
      </c>
      <c r="AE133" s="106" t="s">
        <v>80</v>
      </c>
      <c r="AF133" s="106" t="s">
        <v>142</v>
      </c>
      <c r="AG133" s="106" t="s">
        <v>150</v>
      </c>
      <c r="AH133" s="106" t="s">
        <v>177</v>
      </c>
      <c r="AI133" s="106" t="s">
        <v>80</v>
      </c>
      <c r="AJ133" s="106" t="s">
        <v>178</v>
      </c>
      <c r="AK133" s="106" t="s">
        <v>179</v>
      </c>
      <c r="AL133" s="106" t="s">
        <v>89</v>
      </c>
      <c r="AM133" s="106" t="s">
        <v>80</v>
      </c>
      <c r="AN133" s="109">
        <v>73</v>
      </c>
      <c r="AO133" s="109">
        <v>65</v>
      </c>
      <c r="AP133" s="109"/>
      <c r="AQ133" s="109">
        <v>54</v>
      </c>
      <c r="AR133" s="51"/>
      <c r="AS133" s="51">
        <v>4</v>
      </c>
      <c r="AT133" s="51">
        <v>0</v>
      </c>
      <c r="AU133" s="51">
        <v>0</v>
      </c>
      <c r="AV133" s="51">
        <v>4</v>
      </c>
      <c r="AW133" s="51"/>
      <c r="AX133" s="51"/>
      <c r="AY133" s="51">
        <v>14</v>
      </c>
      <c r="AZ133" s="51">
        <v>11</v>
      </c>
      <c r="BA133" s="51">
        <v>5</v>
      </c>
      <c r="BB133" s="51">
        <v>9</v>
      </c>
      <c r="BC133" s="51"/>
      <c r="BD133" s="115">
        <f t="shared" si="18"/>
        <v>455402696</v>
      </c>
      <c r="BE133" s="122">
        <f t="shared" si="15"/>
        <v>33070203.490000002</v>
      </c>
      <c r="BF133" s="128">
        <v>455804268.29221177</v>
      </c>
      <c r="BG133" s="128">
        <v>452815852.67221183</v>
      </c>
      <c r="BH133" s="128">
        <v>455304268.27221179</v>
      </c>
      <c r="BI133" s="50">
        <f t="shared" si="13"/>
        <v>2988415.6199999452</v>
      </c>
      <c r="BJ133" s="50">
        <f t="shared" si="14"/>
        <v>488472899.49000001</v>
      </c>
      <c r="BK133" s="129" t="s">
        <v>198</v>
      </c>
      <c r="BL133" s="129" t="s">
        <v>199</v>
      </c>
      <c r="BM133" s="129" t="s">
        <v>200</v>
      </c>
    </row>
    <row r="134" spans="1:65" ht="165" x14ac:dyDescent="0.25">
      <c r="A134" s="20" t="s">
        <v>176</v>
      </c>
      <c r="B134" s="56">
        <f t="shared" si="19"/>
        <v>44840</v>
      </c>
      <c r="C134" s="53">
        <v>1</v>
      </c>
      <c r="D134" s="53"/>
      <c r="E134" s="87">
        <v>0.90690926758084411</v>
      </c>
      <c r="F134" s="88">
        <v>0.89019999999999999</v>
      </c>
      <c r="G134" s="88"/>
      <c r="H134" s="88"/>
      <c r="I134" s="35">
        <f t="shared" si="16"/>
        <v>-1.6709267580844123E-2</v>
      </c>
      <c r="J134" s="91">
        <v>45059</v>
      </c>
      <c r="K134" s="92">
        <v>-9</v>
      </c>
      <c r="L134" s="95">
        <v>244</v>
      </c>
      <c r="M134" s="95">
        <v>1190</v>
      </c>
      <c r="N134" s="37"/>
      <c r="O134" s="101">
        <v>6275483</v>
      </c>
      <c r="P134" s="101">
        <v>6275483</v>
      </c>
      <c r="Q134" s="104">
        <v>97</v>
      </c>
      <c r="R134" s="104">
        <v>84</v>
      </c>
      <c r="S134" s="39">
        <f t="shared" si="17"/>
        <v>13</v>
      </c>
      <c r="T134" s="105">
        <v>0.99</v>
      </c>
      <c r="U134" s="105">
        <v>0.97470000000000001</v>
      </c>
      <c r="V134" s="105">
        <v>0.98109999999999997</v>
      </c>
      <c r="W134" s="105">
        <v>0.99380000000000002</v>
      </c>
      <c r="X134" s="105">
        <v>0.91959999999999997</v>
      </c>
      <c r="Y134" s="105">
        <v>0.91339999999999999</v>
      </c>
      <c r="Z134" s="105">
        <v>4.3799999999999999E-2</v>
      </c>
      <c r="AA134" s="105">
        <v>0</v>
      </c>
      <c r="AB134" s="106" t="s">
        <v>140</v>
      </c>
      <c r="AC134" s="106" t="s">
        <v>144</v>
      </c>
      <c r="AD134" s="106" t="s">
        <v>89</v>
      </c>
      <c r="AE134" s="106" t="s">
        <v>80</v>
      </c>
      <c r="AF134" s="106" t="s">
        <v>142</v>
      </c>
      <c r="AG134" s="106" t="s">
        <v>150</v>
      </c>
      <c r="AH134" s="106" t="s">
        <v>177</v>
      </c>
      <c r="AI134" s="106" t="s">
        <v>80</v>
      </c>
      <c r="AJ134" s="106" t="s">
        <v>178</v>
      </c>
      <c r="AK134" s="106" t="s">
        <v>179</v>
      </c>
      <c r="AL134" s="106" t="s">
        <v>89</v>
      </c>
      <c r="AM134" s="106" t="s">
        <v>80</v>
      </c>
      <c r="AN134" s="109">
        <v>74</v>
      </c>
      <c r="AO134" s="109">
        <v>65</v>
      </c>
      <c r="AP134" s="109"/>
      <c r="AQ134" s="109">
        <v>54</v>
      </c>
      <c r="AR134" s="51"/>
      <c r="AS134" s="51">
        <v>4</v>
      </c>
      <c r="AT134" s="51">
        <v>0</v>
      </c>
      <c r="AU134" s="51">
        <v>0</v>
      </c>
      <c r="AV134" s="51">
        <v>4</v>
      </c>
      <c r="AW134" s="51"/>
      <c r="AX134" s="51"/>
      <c r="AY134" s="51">
        <v>14</v>
      </c>
      <c r="AZ134" s="51">
        <v>11</v>
      </c>
      <c r="BA134" s="51">
        <v>5</v>
      </c>
      <c r="BB134" s="51">
        <v>9</v>
      </c>
      <c r="BC134" s="51"/>
      <c r="BD134" s="115">
        <f t="shared" si="18"/>
        <v>455402696</v>
      </c>
      <c r="BE134" s="122">
        <f t="shared" si="15"/>
        <v>33070203.490000002</v>
      </c>
      <c r="BF134" s="128">
        <v>459145278.9722116</v>
      </c>
      <c r="BG134" s="128">
        <v>456417138.65221173</v>
      </c>
      <c r="BH134" s="128">
        <v>459008278.95221162</v>
      </c>
      <c r="BI134" s="50">
        <f t="shared" si="13"/>
        <v>2728140.3199998736</v>
      </c>
      <c r="BJ134" s="50">
        <f t="shared" si="14"/>
        <v>488472899.49000001</v>
      </c>
      <c r="BK134" s="129" t="s">
        <v>198</v>
      </c>
      <c r="BL134" s="129" t="s">
        <v>199</v>
      </c>
      <c r="BM134" s="129" t="s">
        <v>200</v>
      </c>
    </row>
    <row r="135" spans="1:65" ht="165" x14ac:dyDescent="0.25">
      <c r="A135" s="20" t="s">
        <v>176</v>
      </c>
      <c r="B135" s="56">
        <f t="shared" si="19"/>
        <v>44847</v>
      </c>
      <c r="C135" s="32"/>
      <c r="D135" s="32"/>
      <c r="E135" s="87">
        <v>0.91310488448632643</v>
      </c>
      <c r="F135" s="88">
        <v>0.8962</v>
      </c>
      <c r="G135" s="88"/>
      <c r="H135" s="88"/>
      <c r="I135" s="35">
        <f t="shared" si="16"/>
        <v>-1.6904884486326432E-2</v>
      </c>
      <c r="J135" s="91">
        <v>45061</v>
      </c>
      <c r="K135" s="92">
        <v>-11</v>
      </c>
      <c r="L135" s="95">
        <v>136</v>
      </c>
      <c r="M135" s="95">
        <v>1190</v>
      </c>
      <c r="N135" s="37"/>
      <c r="O135" s="101">
        <v>6372773</v>
      </c>
      <c r="P135" s="101">
        <v>6372773</v>
      </c>
      <c r="Q135" s="104">
        <v>97</v>
      </c>
      <c r="R135" s="104">
        <v>88</v>
      </c>
      <c r="S135" s="39">
        <f t="shared" si="17"/>
        <v>9</v>
      </c>
      <c r="T135" s="105">
        <v>0.99050000000000005</v>
      </c>
      <c r="U135" s="105">
        <v>0.9758</v>
      </c>
      <c r="V135" s="105">
        <v>0.98240000000000005</v>
      </c>
      <c r="W135" s="105">
        <v>0.99409999999999998</v>
      </c>
      <c r="X135" s="105">
        <v>0.92849999999999999</v>
      </c>
      <c r="Y135" s="105">
        <v>0.92020000000000002</v>
      </c>
      <c r="Z135" s="105">
        <v>6.9500000000000006E-2</v>
      </c>
      <c r="AA135" s="105">
        <v>0</v>
      </c>
      <c r="AB135" s="106" t="s">
        <v>178</v>
      </c>
      <c r="AC135" s="106" t="s">
        <v>179</v>
      </c>
      <c r="AD135" s="106" t="s">
        <v>89</v>
      </c>
      <c r="AE135" s="106" t="s">
        <v>80</v>
      </c>
      <c r="AF135" s="106" t="s">
        <v>149</v>
      </c>
      <c r="AG135" s="106" t="s">
        <v>151</v>
      </c>
      <c r="AH135" s="106" t="s">
        <v>51</v>
      </c>
      <c r="AI135" s="106" t="s">
        <v>80</v>
      </c>
      <c r="AJ135" s="106"/>
      <c r="AK135" s="106"/>
      <c r="AL135" s="106"/>
      <c r="AM135" s="106" t="s">
        <v>80</v>
      </c>
      <c r="AN135" s="109">
        <v>76</v>
      </c>
      <c r="AO135" s="109">
        <v>65</v>
      </c>
      <c r="AP135" s="109"/>
      <c r="AQ135" s="109">
        <v>54</v>
      </c>
      <c r="AR135" s="51"/>
      <c r="AS135" s="51">
        <v>4</v>
      </c>
      <c r="AT135" s="51">
        <v>0</v>
      </c>
      <c r="AU135" s="51">
        <v>0</v>
      </c>
      <c r="AV135" s="51">
        <v>4</v>
      </c>
      <c r="AW135" s="51"/>
      <c r="AX135" s="51"/>
      <c r="AY135" s="51">
        <v>14</v>
      </c>
      <c r="AZ135" s="51">
        <v>11</v>
      </c>
      <c r="BA135" s="51">
        <v>5</v>
      </c>
      <c r="BB135" s="51">
        <v>9</v>
      </c>
      <c r="BC135" s="51"/>
      <c r="BD135" s="115">
        <f t="shared" si="18"/>
        <v>455402696</v>
      </c>
      <c r="BE135" s="122">
        <f t="shared" si="15"/>
        <v>33070203.490000002</v>
      </c>
      <c r="BF135" s="128">
        <v>466241351.86221147</v>
      </c>
      <c r="BG135" s="128">
        <v>456417138.65221173</v>
      </c>
      <c r="BH135" s="128">
        <v>459008278.95221162</v>
      </c>
      <c r="BI135" s="50">
        <f t="shared" si="13"/>
        <v>9824213.2099997401</v>
      </c>
      <c r="BJ135" s="50">
        <f t="shared" si="14"/>
        <v>488472899.49000001</v>
      </c>
      <c r="BK135" s="129" t="s">
        <v>198</v>
      </c>
      <c r="BL135" s="129" t="s">
        <v>199</v>
      </c>
      <c r="BM135" s="129" t="s">
        <v>200</v>
      </c>
    </row>
    <row r="136" spans="1:65" ht="150" x14ac:dyDescent="0.25">
      <c r="A136" s="20" t="s">
        <v>176</v>
      </c>
      <c r="B136" s="56">
        <f t="shared" si="19"/>
        <v>44854</v>
      </c>
      <c r="C136" s="32"/>
      <c r="D136" s="32"/>
      <c r="E136" s="87">
        <v>0.91813366546422825</v>
      </c>
      <c r="F136" s="88">
        <v>0.89929999999999999</v>
      </c>
      <c r="G136" s="88"/>
      <c r="H136" s="88"/>
      <c r="I136" s="35">
        <f t="shared" si="16"/>
        <v>-1.8833665464228266E-2</v>
      </c>
      <c r="J136" s="91">
        <v>45067</v>
      </c>
      <c r="K136" s="92">
        <v>-17</v>
      </c>
      <c r="L136" s="95">
        <v>142</v>
      </c>
      <c r="M136" s="95">
        <v>1146</v>
      </c>
      <c r="N136" s="37"/>
      <c r="O136" s="101">
        <v>6470663</v>
      </c>
      <c r="P136" s="101">
        <v>6470663</v>
      </c>
      <c r="Q136" s="104">
        <v>97</v>
      </c>
      <c r="R136" s="104">
        <v>89</v>
      </c>
      <c r="S136" s="39">
        <f t="shared" si="17"/>
        <v>8</v>
      </c>
      <c r="T136" s="105">
        <v>0.9909</v>
      </c>
      <c r="U136" s="105">
        <v>0.97609999999999997</v>
      </c>
      <c r="V136" s="105">
        <v>0.98360000000000003</v>
      </c>
      <c r="W136" s="105">
        <v>0.99480000000000002</v>
      </c>
      <c r="X136" s="105">
        <v>0.93469999999999998</v>
      </c>
      <c r="Y136" s="105">
        <v>0.92530000000000001</v>
      </c>
      <c r="Z136" s="105">
        <v>0.128</v>
      </c>
      <c r="AA136" s="105">
        <v>0</v>
      </c>
      <c r="AB136" s="106" t="s">
        <v>141</v>
      </c>
      <c r="AC136" s="106" t="s">
        <v>186</v>
      </c>
      <c r="AD136" s="106" t="s">
        <v>89</v>
      </c>
      <c r="AE136" s="106" t="s">
        <v>80</v>
      </c>
      <c r="AF136" s="106" t="s">
        <v>149</v>
      </c>
      <c r="AG136" s="106" t="s">
        <v>151</v>
      </c>
      <c r="AH136" s="106" t="s">
        <v>51</v>
      </c>
      <c r="AI136" s="106" t="s">
        <v>80</v>
      </c>
      <c r="AJ136" s="106"/>
      <c r="AK136" s="106"/>
      <c r="AL136" s="106"/>
      <c r="AM136" s="106" t="s">
        <v>80</v>
      </c>
      <c r="AN136" s="109">
        <v>76</v>
      </c>
      <c r="AO136" s="109">
        <v>65</v>
      </c>
      <c r="AP136" s="109"/>
      <c r="AQ136" s="109">
        <v>54</v>
      </c>
      <c r="AR136" s="51"/>
      <c r="AS136" s="51">
        <v>4</v>
      </c>
      <c r="AT136" s="51">
        <v>0</v>
      </c>
      <c r="AU136" s="51">
        <v>0</v>
      </c>
      <c r="AV136" s="51">
        <v>4</v>
      </c>
      <c r="AW136" s="51"/>
      <c r="AX136" s="51"/>
      <c r="AY136" s="51">
        <v>14</v>
      </c>
      <c r="AZ136" s="51">
        <v>11</v>
      </c>
      <c r="BA136" s="51">
        <v>5</v>
      </c>
      <c r="BB136" s="51">
        <v>9</v>
      </c>
      <c r="BC136" s="51"/>
      <c r="BD136" s="115">
        <f t="shared" si="18"/>
        <v>455402696</v>
      </c>
      <c r="BE136" s="122">
        <f t="shared" si="15"/>
        <v>33070203.490000002</v>
      </c>
      <c r="BF136" s="128">
        <v>466241351.86221147</v>
      </c>
      <c r="BG136" s="128">
        <v>449008278.93221164</v>
      </c>
      <c r="BH136" s="128">
        <v>464651084.81221151</v>
      </c>
      <c r="BI136" s="50">
        <f t="shared" si="13"/>
        <v>17233072.929999828</v>
      </c>
      <c r="BJ136" s="50">
        <f t="shared" si="14"/>
        <v>488472899.49000001</v>
      </c>
      <c r="BK136" s="129" t="s">
        <v>198</v>
      </c>
      <c r="BL136" s="129" t="s">
        <v>199</v>
      </c>
      <c r="BM136" s="129" t="s">
        <v>200</v>
      </c>
    </row>
    <row r="137" spans="1:65" ht="150" x14ac:dyDescent="0.25">
      <c r="A137" s="20" t="s">
        <v>176</v>
      </c>
      <c r="B137" s="56">
        <f t="shared" si="19"/>
        <v>44861</v>
      </c>
      <c r="C137" s="32"/>
      <c r="D137" s="32"/>
      <c r="E137" s="87">
        <v>0.92243516323885488</v>
      </c>
      <c r="F137" s="88">
        <v>0.9012</v>
      </c>
      <c r="G137" s="88"/>
      <c r="H137" s="88"/>
      <c r="I137" s="35">
        <f t="shared" si="16"/>
        <v>-2.1235163238854882E-2</v>
      </c>
      <c r="J137" s="91">
        <v>45074</v>
      </c>
      <c r="K137" s="92">
        <v>-24</v>
      </c>
      <c r="L137" s="95">
        <v>151</v>
      </c>
      <c r="M137" s="95">
        <v>1044</v>
      </c>
      <c r="N137" s="37"/>
      <c r="O137" s="101">
        <v>6623980</v>
      </c>
      <c r="P137" s="101">
        <v>6623980</v>
      </c>
      <c r="Q137" s="104">
        <v>97</v>
      </c>
      <c r="R137" s="104">
        <v>89</v>
      </c>
      <c r="S137" s="39">
        <f t="shared" si="17"/>
        <v>8</v>
      </c>
      <c r="T137" s="105">
        <v>0.99129999999999996</v>
      </c>
      <c r="U137" s="105">
        <v>0.9768</v>
      </c>
      <c r="V137" s="105">
        <v>0.98480000000000001</v>
      </c>
      <c r="W137" s="105">
        <v>0.99509999999999998</v>
      </c>
      <c r="X137" s="105">
        <v>0.93899999999999995</v>
      </c>
      <c r="Y137" s="105">
        <v>0.92800000000000005</v>
      </c>
      <c r="Z137" s="105">
        <v>0.18859999999999999</v>
      </c>
      <c r="AA137" s="105">
        <v>0</v>
      </c>
      <c r="AB137" s="106" t="s">
        <v>141</v>
      </c>
      <c r="AC137" s="106" t="s">
        <v>186</v>
      </c>
      <c r="AD137" s="106" t="s">
        <v>89</v>
      </c>
      <c r="AE137" s="106" t="s">
        <v>80</v>
      </c>
      <c r="AF137" s="106"/>
      <c r="AG137" s="106"/>
      <c r="AH137" s="106"/>
      <c r="AI137" s="106" t="s">
        <v>80</v>
      </c>
      <c r="AJ137" s="106"/>
      <c r="AK137" s="106"/>
      <c r="AL137" s="106"/>
      <c r="AM137" s="106" t="s">
        <v>80</v>
      </c>
      <c r="AN137" s="109">
        <v>76</v>
      </c>
      <c r="AO137" s="109">
        <v>65</v>
      </c>
      <c r="AP137" s="109"/>
      <c r="AQ137" s="109">
        <v>54</v>
      </c>
      <c r="AR137" s="51"/>
      <c r="AS137" s="51">
        <v>4</v>
      </c>
      <c r="AT137" s="51">
        <v>0</v>
      </c>
      <c r="AU137" s="51">
        <v>0</v>
      </c>
      <c r="AV137" s="51">
        <v>4</v>
      </c>
      <c r="AW137" s="51"/>
      <c r="AX137" s="51"/>
      <c r="AY137" s="51">
        <v>14</v>
      </c>
      <c r="AZ137" s="51">
        <v>11</v>
      </c>
      <c r="BA137" s="51">
        <v>5</v>
      </c>
      <c r="BB137" s="51">
        <v>9</v>
      </c>
      <c r="BC137" s="51"/>
      <c r="BD137" s="115">
        <f t="shared" si="18"/>
        <v>455402696</v>
      </c>
      <c r="BE137" s="122">
        <f t="shared" si="15"/>
        <v>33070203.490000002</v>
      </c>
      <c r="BF137" s="128">
        <v>470109263.68221128</v>
      </c>
      <c r="BG137" s="128">
        <v>465698956.33221149</v>
      </c>
      <c r="BH137" s="128">
        <v>469131575.6622113</v>
      </c>
      <c r="BI137" s="50">
        <f t="shared" si="13"/>
        <v>4410307.3499997854</v>
      </c>
      <c r="BJ137" s="50">
        <f t="shared" si="14"/>
        <v>488472899.49000001</v>
      </c>
      <c r="BK137" s="129" t="s">
        <v>198</v>
      </c>
      <c r="BL137" s="129" t="s">
        <v>199</v>
      </c>
      <c r="BM137" s="129" t="s">
        <v>200</v>
      </c>
    </row>
    <row r="138" spans="1:65" ht="165" x14ac:dyDescent="0.25">
      <c r="A138" s="20" t="s">
        <v>176</v>
      </c>
      <c r="B138" s="56">
        <f t="shared" si="19"/>
        <v>44868</v>
      </c>
      <c r="C138" s="32"/>
      <c r="D138" s="32"/>
      <c r="E138" s="87">
        <v>0.92989331724472646</v>
      </c>
      <c r="F138" s="88">
        <v>0.90249999999999997</v>
      </c>
      <c r="G138" s="88"/>
      <c r="H138" s="88"/>
      <c r="I138" s="35">
        <f t="shared" si="16"/>
        <v>-2.7393317244726489E-2</v>
      </c>
      <c r="J138" s="91">
        <v>45081</v>
      </c>
      <c r="K138" s="92">
        <v>-31</v>
      </c>
      <c r="L138" s="95">
        <v>160</v>
      </c>
      <c r="M138" s="95">
        <v>994</v>
      </c>
      <c r="N138" s="37"/>
      <c r="O138" s="101">
        <v>6669629</v>
      </c>
      <c r="P138" s="101">
        <v>6669629</v>
      </c>
      <c r="Q138" s="104">
        <v>97</v>
      </c>
      <c r="R138" s="104">
        <v>91</v>
      </c>
      <c r="S138" s="39">
        <f t="shared" si="17"/>
        <v>6</v>
      </c>
      <c r="T138" s="105">
        <v>0.98970000000000002</v>
      </c>
      <c r="U138" s="105">
        <v>0.97719999999999996</v>
      </c>
      <c r="V138" s="105">
        <v>0.98599999999999999</v>
      </c>
      <c r="W138" s="105">
        <v>0.99529999999999996</v>
      </c>
      <c r="X138" s="105">
        <v>0.94520000000000004</v>
      </c>
      <c r="Y138" s="105">
        <v>0.93</v>
      </c>
      <c r="Z138" s="105">
        <v>0.2492</v>
      </c>
      <c r="AA138" s="105">
        <v>0</v>
      </c>
      <c r="AB138" s="106" t="s">
        <v>142</v>
      </c>
      <c r="AC138" s="106" t="s">
        <v>145</v>
      </c>
      <c r="AD138" s="106" t="s">
        <v>51</v>
      </c>
      <c r="AE138" s="106" t="s">
        <v>80</v>
      </c>
      <c r="AF138" s="106" t="s">
        <v>184</v>
      </c>
      <c r="AG138" s="106" t="s">
        <v>152</v>
      </c>
      <c r="AH138" s="106" t="s">
        <v>51</v>
      </c>
      <c r="AI138" s="106" t="s">
        <v>80</v>
      </c>
      <c r="AJ138" s="106" t="s">
        <v>149</v>
      </c>
      <c r="AK138" s="106" t="s">
        <v>151</v>
      </c>
      <c r="AL138" s="106" t="s">
        <v>51</v>
      </c>
      <c r="AM138" s="106" t="s">
        <v>80</v>
      </c>
      <c r="AN138" s="109">
        <v>76</v>
      </c>
      <c r="AO138" s="109">
        <v>65</v>
      </c>
      <c r="AP138" s="109"/>
      <c r="AQ138" s="109">
        <v>54</v>
      </c>
      <c r="AR138" s="51"/>
      <c r="AS138" s="51">
        <v>4</v>
      </c>
      <c r="AT138" s="51">
        <v>0</v>
      </c>
      <c r="AU138" s="51">
        <v>0</v>
      </c>
      <c r="AV138" s="51">
        <v>4</v>
      </c>
      <c r="AW138" s="51"/>
      <c r="AX138" s="51"/>
      <c r="AY138" s="51">
        <v>14</v>
      </c>
      <c r="AZ138" s="51">
        <v>11</v>
      </c>
      <c r="BA138" s="51">
        <v>5</v>
      </c>
      <c r="BB138" s="51">
        <v>9</v>
      </c>
      <c r="BC138" s="51"/>
      <c r="BD138" s="115">
        <f t="shared" si="18"/>
        <v>455402696</v>
      </c>
      <c r="BE138" s="122">
        <f t="shared" si="15"/>
        <v>33070203.490000002</v>
      </c>
      <c r="BF138" s="128">
        <v>470109263.68221128</v>
      </c>
      <c r="BG138" s="128">
        <v>455698956.31221151</v>
      </c>
      <c r="BH138" s="128">
        <v>469131575.662211</v>
      </c>
      <c r="BI138" s="50">
        <f t="shared" si="13"/>
        <v>14410307.369999766</v>
      </c>
      <c r="BJ138" s="50">
        <f t="shared" si="14"/>
        <v>488472899.49000001</v>
      </c>
      <c r="BK138" s="129" t="s">
        <v>198</v>
      </c>
      <c r="BL138" s="129" t="s">
        <v>199</v>
      </c>
      <c r="BM138" s="129" t="s">
        <v>200</v>
      </c>
    </row>
    <row r="139" spans="1:65" ht="165" x14ac:dyDescent="0.25">
      <c r="A139" s="20" t="s">
        <v>176</v>
      </c>
      <c r="B139" s="56">
        <f t="shared" si="19"/>
        <v>44875</v>
      </c>
      <c r="C139" s="32"/>
      <c r="D139" s="32"/>
      <c r="E139" s="87">
        <v>0.93786669118438193</v>
      </c>
      <c r="F139" s="88">
        <v>0.90339999999999998</v>
      </c>
      <c r="G139" s="88"/>
      <c r="H139" s="88"/>
      <c r="I139" s="35">
        <f t="shared" si="16"/>
        <v>-3.4466691184381948E-2</v>
      </c>
      <c r="J139" s="91">
        <v>45088</v>
      </c>
      <c r="K139" s="92">
        <v>-38</v>
      </c>
      <c r="L139" s="95">
        <v>463</v>
      </c>
      <c r="M139" s="95">
        <v>903</v>
      </c>
      <c r="N139" s="37"/>
      <c r="O139" s="101">
        <v>6756722</v>
      </c>
      <c r="P139" s="101">
        <v>6756722</v>
      </c>
      <c r="Q139" s="104">
        <v>99</v>
      </c>
      <c r="R139" s="104">
        <v>91</v>
      </c>
      <c r="S139" s="39">
        <f t="shared" si="17"/>
        <v>8</v>
      </c>
      <c r="T139" s="105">
        <v>0.99209999999999998</v>
      </c>
      <c r="U139" s="105">
        <v>0.97740000000000005</v>
      </c>
      <c r="V139" s="105">
        <v>0.98709999999999998</v>
      </c>
      <c r="W139" s="105">
        <v>0.99539999999999995</v>
      </c>
      <c r="X139" s="105">
        <v>0.94979999999999998</v>
      </c>
      <c r="Y139" s="105">
        <v>0.93110000000000004</v>
      </c>
      <c r="Z139" s="105">
        <v>0.308</v>
      </c>
      <c r="AA139" s="105">
        <v>0</v>
      </c>
      <c r="AB139" s="106" t="s">
        <v>142</v>
      </c>
      <c r="AC139" s="106" t="s">
        <v>145</v>
      </c>
      <c r="AD139" s="106" t="s">
        <v>51</v>
      </c>
      <c r="AE139" s="106" t="s">
        <v>80</v>
      </c>
      <c r="AF139" s="106" t="s">
        <v>184</v>
      </c>
      <c r="AG139" s="106" t="s">
        <v>152</v>
      </c>
      <c r="AH139" s="106" t="s">
        <v>51</v>
      </c>
      <c r="AI139" s="106" t="s">
        <v>80</v>
      </c>
      <c r="AJ139" s="106" t="s">
        <v>149</v>
      </c>
      <c r="AK139" s="106" t="s">
        <v>151</v>
      </c>
      <c r="AL139" s="106" t="s">
        <v>51</v>
      </c>
      <c r="AM139" s="106" t="s">
        <v>80</v>
      </c>
      <c r="AN139" s="109">
        <v>76</v>
      </c>
      <c r="AO139" s="109">
        <v>65</v>
      </c>
      <c r="AP139" s="109"/>
      <c r="AQ139" s="109">
        <v>54</v>
      </c>
      <c r="AR139" s="51"/>
      <c r="AS139" s="51">
        <v>4</v>
      </c>
      <c r="AT139" s="51">
        <v>0</v>
      </c>
      <c r="AU139" s="51">
        <v>0</v>
      </c>
      <c r="AV139" s="51">
        <v>4</v>
      </c>
      <c r="AW139" s="51"/>
      <c r="AX139" s="51"/>
      <c r="AY139" s="51">
        <v>14</v>
      </c>
      <c r="AZ139" s="51">
        <v>11</v>
      </c>
      <c r="BA139" s="51">
        <v>5</v>
      </c>
      <c r="BB139" s="51">
        <v>9</v>
      </c>
      <c r="BC139" s="51"/>
      <c r="BD139" s="115">
        <f t="shared" si="18"/>
        <v>455402696</v>
      </c>
      <c r="BE139" s="122">
        <f t="shared" si="15"/>
        <v>33070203.490000002</v>
      </c>
      <c r="BF139" s="128">
        <v>483043954.12221098</v>
      </c>
      <c r="BG139" s="128">
        <v>468558077.40221113</v>
      </c>
      <c r="BH139" s="128">
        <v>483043954.12221098</v>
      </c>
      <c r="BI139" s="50">
        <f t="shared" si="13"/>
        <v>14485876.71999985</v>
      </c>
      <c r="BJ139" s="50">
        <f t="shared" si="14"/>
        <v>488472899.49000001</v>
      </c>
      <c r="BK139" s="129" t="s">
        <v>198</v>
      </c>
      <c r="BL139" s="129" t="s">
        <v>199</v>
      </c>
      <c r="BM139" s="129" t="s">
        <v>200</v>
      </c>
    </row>
    <row r="140" spans="1:65" ht="165" x14ac:dyDescent="0.25">
      <c r="A140" s="20" t="s">
        <v>176</v>
      </c>
      <c r="B140" s="56">
        <f t="shared" si="19"/>
        <v>44882</v>
      </c>
      <c r="C140" s="32"/>
      <c r="D140" s="32"/>
      <c r="E140" s="87">
        <v>0.94503621038680319</v>
      </c>
      <c r="F140" s="88">
        <v>0.90339999999999998</v>
      </c>
      <c r="G140" s="88"/>
      <c r="H140" s="88"/>
      <c r="I140" s="35">
        <f t="shared" si="16"/>
        <v>-4.1636210386803207E-2</v>
      </c>
      <c r="J140" s="91">
        <v>45095</v>
      </c>
      <c r="K140" s="92">
        <v>-45</v>
      </c>
      <c r="L140" s="95">
        <v>446</v>
      </c>
      <c r="M140" s="95">
        <v>230</v>
      </c>
      <c r="N140" s="37"/>
      <c r="O140" s="101">
        <v>6832965</v>
      </c>
      <c r="P140" s="101">
        <v>6832965</v>
      </c>
      <c r="Q140" s="104">
        <v>99</v>
      </c>
      <c r="R140" s="104">
        <v>91</v>
      </c>
      <c r="S140" s="39">
        <f t="shared" si="17"/>
        <v>8</v>
      </c>
      <c r="T140" s="105">
        <v>0.99280000000000002</v>
      </c>
      <c r="U140" s="105">
        <v>0.97760000000000002</v>
      </c>
      <c r="V140" s="105">
        <v>0.98829999999999996</v>
      </c>
      <c r="W140" s="105">
        <v>0.99539999999999995</v>
      </c>
      <c r="X140" s="105">
        <v>0.95760000000000001</v>
      </c>
      <c r="Y140" s="105">
        <v>0.93220000000000003</v>
      </c>
      <c r="Z140" s="105">
        <v>0.36459999999999998</v>
      </c>
      <c r="AA140" s="105">
        <v>0</v>
      </c>
      <c r="AB140" s="106" t="s">
        <v>142</v>
      </c>
      <c r="AC140" s="106" t="s">
        <v>145</v>
      </c>
      <c r="AD140" s="106" t="s">
        <v>51</v>
      </c>
      <c r="AE140" s="106" t="s">
        <v>80</v>
      </c>
      <c r="AF140" s="106" t="s">
        <v>184</v>
      </c>
      <c r="AG140" s="106" t="s">
        <v>152</v>
      </c>
      <c r="AH140" s="106" t="s">
        <v>51</v>
      </c>
      <c r="AI140" s="106" t="s">
        <v>80</v>
      </c>
      <c r="AJ140" s="106" t="s">
        <v>149</v>
      </c>
      <c r="AK140" s="106" t="s">
        <v>151</v>
      </c>
      <c r="AL140" s="106" t="s">
        <v>51</v>
      </c>
      <c r="AM140" s="106" t="s">
        <v>80</v>
      </c>
      <c r="AN140" s="109">
        <v>76</v>
      </c>
      <c r="AO140" s="109">
        <v>65</v>
      </c>
      <c r="AP140" s="109"/>
      <c r="AQ140" s="109">
        <v>54</v>
      </c>
      <c r="AR140" s="51"/>
      <c r="AS140" s="51">
        <v>4</v>
      </c>
      <c r="AT140" s="51">
        <v>0</v>
      </c>
      <c r="AU140" s="51">
        <v>0</v>
      </c>
      <c r="AV140" s="51">
        <v>4</v>
      </c>
      <c r="AW140" s="51"/>
      <c r="AX140" s="51"/>
      <c r="AY140" s="51">
        <v>14</v>
      </c>
      <c r="AZ140" s="51">
        <v>11</v>
      </c>
      <c r="BA140" s="51">
        <v>5</v>
      </c>
      <c r="BB140" s="51">
        <v>9</v>
      </c>
      <c r="BC140" s="51"/>
      <c r="BD140" s="115">
        <f t="shared" si="18"/>
        <v>455402696</v>
      </c>
      <c r="BE140" s="122">
        <f t="shared" si="15"/>
        <v>33070203.490000002</v>
      </c>
      <c r="BF140" s="128">
        <v>483043954.12221098</v>
      </c>
      <c r="BG140" s="128">
        <v>468558077.40221113</v>
      </c>
      <c r="BH140" s="128">
        <v>483043954.12221098</v>
      </c>
      <c r="BI140" s="50">
        <f t="shared" si="13"/>
        <v>14485876.71999985</v>
      </c>
      <c r="BJ140" s="50">
        <f t="shared" si="14"/>
        <v>488472899.49000001</v>
      </c>
      <c r="BK140" s="129" t="s">
        <v>198</v>
      </c>
      <c r="BL140" s="129" t="s">
        <v>199</v>
      </c>
      <c r="BM140" s="129" t="s">
        <v>200</v>
      </c>
    </row>
    <row r="141" spans="1:65" ht="165" x14ac:dyDescent="0.25">
      <c r="A141" s="20" t="s">
        <v>176</v>
      </c>
      <c r="B141" s="56">
        <f t="shared" si="19"/>
        <v>44889</v>
      </c>
      <c r="C141" s="32"/>
      <c r="D141" s="32"/>
      <c r="E141" s="87">
        <v>0.9538552645171462</v>
      </c>
      <c r="F141" s="88">
        <v>0.90339999999999998</v>
      </c>
      <c r="G141" s="88"/>
      <c r="H141" s="88"/>
      <c r="I141" s="35">
        <f t="shared" si="16"/>
        <v>-5.0455264517146214E-2</v>
      </c>
      <c r="J141" s="91">
        <v>45102</v>
      </c>
      <c r="K141" s="92">
        <v>-52</v>
      </c>
      <c r="L141" s="95">
        <v>245</v>
      </c>
      <c r="M141" s="95">
        <v>236</v>
      </c>
      <c r="N141" s="37"/>
      <c r="O141" s="101">
        <v>6856721</v>
      </c>
      <c r="P141" s="101">
        <v>6856721</v>
      </c>
      <c r="Q141" s="104">
        <v>99</v>
      </c>
      <c r="R141" s="104">
        <v>91</v>
      </c>
      <c r="S141" s="39">
        <f t="shared" si="17"/>
        <v>8</v>
      </c>
      <c r="T141" s="105">
        <v>0.99170000000000003</v>
      </c>
      <c r="U141" s="105">
        <v>0.97809999999999997</v>
      </c>
      <c r="V141" s="105">
        <v>0.98939999999999995</v>
      </c>
      <c r="W141" s="105">
        <v>0.99539999999999995</v>
      </c>
      <c r="X141" s="105">
        <v>0.9657</v>
      </c>
      <c r="Y141" s="105">
        <v>0.93220000000000003</v>
      </c>
      <c r="Z141" s="105">
        <v>0.3957</v>
      </c>
      <c r="AA141" s="105">
        <v>0</v>
      </c>
      <c r="AB141" s="106" t="s">
        <v>142</v>
      </c>
      <c r="AC141" s="106" t="s">
        <v>145</v>
      </c>
      <c r="AD141" s="106" t="s">
        <v>51</v>
      </c>
      <c r="AE141" s="106" t="s">
        <v>80</v>
      </c>
      <c r="AF141" s="106" t="s">
        <v>184</v>
      </c>
      <c r="AG141" s="106" t="s">
        <v>152</v>
      </c>
      <c r="AH141" s="106" t="s">
        <v>51</v>
      </c>
      <c r="AI141" s="106" t="s">
        <v>80</v>
      </c>
      <c r="AJ141" s="106" t="s">
        <v>149</v>
      </c>
      <c r="AK141" s="106" t="s">
        <v>151</v>
      </c>
      <c r="AL141" s="106" t="s">
        <v>51</v>
      </c>
      <c r="AM141" s="106" t="s">
        <v>80</v>
      </c>
      <c r="AN141" s="109">
        <v>77</v>
      </c>
      <c r="AO141" s="109">
        <v>65</v>
      </c>
      <c r="AP141" s="109"/>
      <c r="AQ141" s="109">
        <v>55</v>
      </c>
      <c r="AR141" s="51"/>
      <c r="AS141" s="51">
        <v>4</v>
      </c>
      <c r="AT141" s="51">
        <v>0</v>
      </c>
      <c r="AU141" s="51">
        <v>0</v>
      </c>
      <c r="AV141" s="51">
        <v>4</v>
      </c>
      <c r="AW141" s="51"/>
      <c r="AX141" s="51"/>
      <c r="AY141" s="51">
        <v>14</v>
      </c>
      <c r="AZ141" s="51">
        <v>11</v>
      </c>
      <c r="BA141" s="51">
        <v>5</v>
      </c>
      <c r="BB141" s="51">
        <v>9</v>
      </c>
      <c r="BC141" s="51"/>
      <c r="BD141" s="115">
        <f t="shared" si="18"/>
        <v>455402696</v>
      </c>
      <c r="BE141" s="122">
        <f t="shared" si="15"/>
        <v>33070203.490000002</v>
      </c>
      <c r="BF141" s="128">
        <v>483043954.12221098</v>
      </c>
      <c r="BG141" s="128">
        <v>468558077.40221113</v>
      </c>
      <c r="BH141" s="128">
        <v>483043954.12221098</v>
      </c>
      <c r="BI141" s="50">
        <f t="shared" si="13"/>
        <v>14485876.71999985</v>
      </c>
      <c r="BJ141" s="50">
        <f t="shared" si="14"/>
        <v>488472899.49000001</v>
      </c>
      <c r="BK141" s="129" t="s">
        <v>198</v>
      </c>
      <c r="BL141" s="129" t="s">
        <v>199</v>
      </c>
      <c r="BM141" s="129" t="s">
        <v>200</v>
      </c>
    </row>
    <row r="142" spans="1:65" ht="165" x14ac:dyDescent="0.25">
      <c r="A142" s="20" t="s">
        <v>176</v>
      </c>
      <c r="B142" s="56">
        <f t="shared" si="19"/>
        <v>44896</v>
      </c>
      <c r="C142" s="32"/>
      <c r="D142" s="32"/>
      <c r="E142" s="87">
        <v>0.96206100467599787</v>
      </c>
      <c r="F142" s="88">
        <v>0.90339999999999998</v>
      </c>
      <c r="G142" s="88"/>
      <c r="H142" s="88"/>
      <c r="I142" s="35">
        <f t="shared" si="16"/>
        <v>-5.8661004675997885E-2</v>
      </c>
      <c r="J142" s="91">
        <v>45111</v>
      </c>
      <c r="K142" s="92">
        <v>-61</v>
      </c>
      <c r="L142" s="95">
        <v>229</v>
      </c>
      <c r="M142" s="95">
        <v>236</v>
      </c>
      <c r="N142" s="37"/>
      <c r="O142" s="101">
        <v>6887639</v>
      </c>
      <c r="P142" s="101">
        <v>6887639</v>
      </c>
      <c r="Q142" s="104">
        <v>99</v>
      </c>
      <c r="R142" s="104">
        <v>91</v>
      </c>
      <c r="S142" s="39">
        <f t="shared" si="17"/>
        <v>8</v>
      </c>
      <c r="T142" s="105">
        <v>0.99409999999999998</v>
      </c>
      <c r="U142" s="105">
        <v>0.97829999999999995</v>
      </c>
      <c r="V142" s="105">
        <v>0.99050000000000005</v>
      </c>
      <c r="W142" s="105">
        <v>0.99539999999999995</v>
      </c>
      <c r="X142" s="105">
        <v>0.97440000000000004</v>
      </c>
      <c r="Y142" s="105">
        <v>0.93220000000000003</v>
      </c>
      <c r="Z142" s="105">
        <v>0.42670000000000002</v>
      </c>
      <c r="AA142" s="105">
        <v>0</v>
      </c>
      <c r="AB142" s="106" t="s">
        <v>142</v>
      </c>
      <c r="AC142" s="106" t="s">
        <v>145</v>
      </c>
      <c r="AD142" s="106" t="s">
        <v>51</v>
      </c>
      <c r="AE142" s="106" t="s">
        <v>80</v>
      </c>
      <c r="AF142" s="106" t="s">
        <v>184</v>
      </c>
      <c r="AG142" s="106" t="s">
        <v>152</v>
      </c>
      <c r="AH142" s="106" t="s">
        <v>51</v>
      </c>
      <c r="AI142" s="106" t="s">
        <v>80</v>
      </c>
      <c r="AJ142" s="106" t="s">
        <v>149</v>
      </c>
      <c r="AK142" s="106" t="s">
        <v>151</v>
      </c>
      <c r="AL142" s="106" t="s">
        <v>51</v>
      </c>
      <c r="AM142" s="106" t="s">
        <v>80</v>
      </c>
      <c r="AN142" s="109">
        <v>77</v>
      </c>
      <c r="AO142" s="109">
        <v>65</v>
      </c>
      <c r="AP142" s="109"/>
      <c r="AQ142" s="109">
        <v>55</v>
      </c>
      <c r="AR142" s="51"/>
      <c r="AS142" s="51">
        <v>4</v>
      </c>
      <c r="AT142" s="51">
        <v>0</v>
      </c>
      <c r="AU142" s="51">
        <v>0</v>
      </c>
      <c r="AV142" s="51">
        <v>4</v>
      </c>
      <c r="AW142" s="51"/>
      <c r="AX142" s="51"/>
      <c r="AY142" s="51">
        <v>14</v>
      </c>
      <c r="AZ142" s="51">
        <v>11</v>
      </c>
      <c r="BA142" s="51">
        <v>5</v>
      </c>
      <c r="BB142" s="51">
        <v>9</v>
      </c>
      <c r="BC142" s="51"/>
      <c r="BD142" s="115">
        <f t="shared" si="18"/>
        <v>455402696</v>
      </c>
      <c r="BE142" s="122">
        <f t="shared" si="15"/>
        <v>33070203.490000002</v>
      </c>
      <c r="BF142" s="128">
        <v>484175697.07221043</v>
      </c>
      <c r="BG142" s="128">
        <v>473305654.99221051</v>
      </c>
      <c r="BH142" s="128">
        <v>483555687.03221047</v>
      </c>
      <c r="BI142" s="50">
        <f t="shared" si="13"/>
        <v>10870042.079999924</v>
      </c>
      <c r="BJ142" s="50">
        <f t="shared" si="14"/>
        <v>488472899.49000001</v>
      </c>
      <c r="BK142" s="129" t="s">
        <v>198</v>
      </c>
      <c r="BL142" s="129" t="s">
        <v>199</v>
      </c>
      <c r="BM142" s="129" t="s">
        <v>200</v>
      </c>
    </row>
    <row r="143" spans="1:65" ht="165" x14ac:dyDescent="0.25">
      <c r="A143" s="20" t="s">
        <v>176</v>
      </c>
      <c r="B143" s="56">
        <f t="shared" si="19"/>
        <v>44903</v>
      </c>
      <c r="C143" s="32"/>
      <c r="D143" s="32"/>
      <c r="E143" s="87">
        <v>0.96701701515302441</v>
      </c>
      <c r="F143" s="88">
        <v>0.90339999999999998</v>
      </c>
      <c r="G143" s="88"/>
      <c r="H143" s="88"/>
      <c r="I143" s="35">
        <f t="shared" si="16"/>
        <v>-6.3617015153024425E-2</v>
      </c>
      <c r="J143" s="91">
        <v>45118</v>
      </c>
      <c r="K143" s="92">
        <v>-68</v>
      </c>
      <c r="L143" s="95">
        <v>229</v>
      </c>
      <c r="M143" s="95">
        <v>236</v>
      </c>
      <c r="N143" s="37"/>
      <c r="O143" s="101">
        <v>6911822</v>
      </c>
      <c r="P143" s="101">
        <v>6911822</v>
      </c>
      <c r="Q143" s="104">
        <v>99</v>
      </c>
      <c r="R143" s="104">
        <v>91</v>
      </c>
      <c r="S143" s="39">
        <f t="shared" si="17"/>
        <v>8</v>
      </c>
      <c r="T143" s="105">
        <v>0.99409999999999998</v>
      </c>
      <c r="U143" s="105">
        <v>0.97840000000000005</v>
      </c>
      <c r="V143" s="105">
        <v>0.99170000000000003</v>
      </c>
      <c r="W143" s="105">
        <v>0.99550000000000005</v>
      </c>
      <c r="X143" s="105">
        <v>0.98450000000000004</v>
      </c>
      <c r="Y143" s="105">
        <v>0.93220000000000003</v>
      </c>
      <c r="Z143" s="105">
        <v>0.45779999999999998</v>
      </c>
      <c r="AA143" s="105">
        <v>0</v>
      </c>
      <c r="AB143" s="106" t="s">
        <v>142</v>
      </c>
      <c r="AC143" s="106" t="s">
        <v>145</v>
      </c>
      <c r="AD143" s="106" t="s">
        <v>51</v>
      </c>
      <c r="AE143" s="106" t="s">
        <v>80</v>
      </c>
      <c r="AF143" s="106" t="s">
        <v>184</v>
      </c>
      <c r="AG143" s="106" t="s">
        <v>152</v>
      </c>
      <c r="AH143" s="106" t="s">
        <v>51</v>
      </c>
      <c r="AI143" s="106" t="s">
        <v>80</v>
      </c>
      <c r="AJ143" s="106" t="s">
        <v>149</v>
      </c>
      <c r="AK143" s="106" t="s">
        <v>151</v>
      </c>
      <c r="AL143" s="106" t="s">
        <v>51</v>
      </c>
      <c r="AM143" s="106" t="s">
        <v>80</v>
      </c>
      <c r="AN143" s="109">
        <v>77</v>
      </c>
      <c r="AO143" s="109">
        <v>65</v>
      </c>
      <c r="AP143" s="109"/>
      <c r="AQ143" s="109">
        <v>55</v>
      </c>
      <c r="AR143" s="51"/>
      <c r="AS143" s="51">
        <v>4</v>
      </c>
      <c r="AT143" s="51">
        <v>0</v>
      </c>
      <c r="AU143" s="51">
        <v>0</v>
      </c>
      <c r="AV143" s="51">
        <v>4</v>
      </c>
      <c r="AW143" s="51"/>
      <c r="AX143" s="51"/>
      <c r="AY143" s="51">
        <v>14</v>
      </c>
      <c r="AZ143" s="51">
        <v>11</v>
      </c>
      <c r="BA143" s="51">
        <v>5</v>
      </c>
      <c r="BB143" s="51">
        <v>9</v>
      </c>
      <c r="BC143" s="51"/>
      <c r="BD143" s="115">
        <f t="shared" si="18"/>
        <v>455402696</v>
      </c>
      <c r="BE143" s="122">
        <f t="shared" si="15"/>
        <v>33070203.490000002</v>
      </c>
      <c r="BF143" s="128">
        <v>484175697.07221043</v>
      </c>
      <c r="BG143" s="128">
        <v>473305654.99221051</v>
      </c>
      <c r="BH143" s="128">
        <v>483555687.03221047</v>
      </c>
      <c r="BI143" s="50">
        <f t="shared" si="13"/>
        <v>10870042.079999924</v>
      </c>
      <c r="BJ143" s="50">
        <f t="shared" si="14"/>
        <v>488472899.49000001</v>
      </c>
      <c r="BK143" s="129" t="s">
        <v>198</v>
      </c>
      <c r="BL143" s="129" t="s">
        <v>199</v>
      </c>
      <c r="BM143" s="129" t="s">
        <v>200</v>
      </c>
    </row>
    <row r="144" spans="1:65" ht="165" x14ac:dyDescent="0.25">
      <c r="A144" s="20" t="s">
        <v>176</v>
      </c>
      <c r="B144" s="56">
        <f t="shared" si="19"/>
        <v>44910</v>
      </c>
      <c r="C144" s="32"/>
      <c r="D144" s="32"/>
      <c r="E144" s="87">
        <v>0.96933057260122168</v>
      </c>
      <c r="F144" s="88">
        <v>0.90400000000000003</v>
      </c>
      <c r="G144" s="88"/>
      <c r="H144" s="88"/>
      <c r="I144" s="35">
        <f t="shared" si="16"/>
        <v>-6.5330572601221659E-2</v>
      </c>
      <c r="J144" s="91">
        <v>45125</v>
      </c>
      <c r="K144" s="92">
        <v>-75</v>
      </c>
      <c r="L144" s="95">
        <v>130</v>
      </c>
      <c r="M144" s="95">
        <v>348</v>
      </c>
      <c r="N144" s="37"/>
      <c r="O144" s="101">
        <v>6936049</v>
      </c>
      <c r="P144" s="101">
        <v>6936049</v>
      </c>
      <c r="Q144" s="104">
        <v>101</v>
      </c>
      <c r="R144" s="104">
        <v>91</v>
      </c>
      <c r="S144" s="39">
        <f t="shared" si="17"/>
        <v>10</v>
      </c>
      <c r="T144" s="105">
        <v>0.99539999999999995</v>
      </c>
      <c r="U144" s="105">
        <v>0.97850000000000004</v>
      </c>
      <c r="V144" s="105">
        <v>0.99280000000000002</v>
      </c>
      <c r="W144" s="105">
        <v>0.99550000000000005</v>
      </c>
      <c r="X144" s="105">
        <v>0.98960000000000004</v>
      </c>
      <c r="Y144" s="105">
        <v>0.93220000000000003</v>
      </c>
      <c r="Z144" s="105">
        <v>0.48380000000000001</v>
      </c>
      <c r="AA144" s="105">
        <v>0</v>
      </c>
      <c r="AB144" s="106" t="s">
        <v>142</v>
      </c>
      <c r="AC144" s="106" t="s">
        <v>145</v>
      </c>
      <c r="AD144" s="106" t="s">
        <v>51</v>
      </c>
      <c r="AE144" s="106" t="s">
        <v>80</v>
      </c>
      <c r="AF144" s="106" t="s">
        <v>184</v>
      </c>
      <c r="AG144" s="106" t="s">
        <v>152</v>
      </c>
      <c r="AH144" s="106" t="s">
        <v>51</v>
      </c>
      <c r="AI144" s="106" t="s">
        <v>80</v>
      </c>
      <c r="AJ144" s="106" t="s">
        <v>149</v>
      </c>
      <c r="AK144" s="106" t="s">
        <v>151</v>
      </c>
      <c r="AL144" s="106" t="s">
        <v>51</v>
      </c>
      <c r="AM144" s="106" t="s">
        <v>80</v>
      </c>
      <c r="AN144" s="109">
        <v>77</v>
      </c>
      <c r="AO144" s="109">
        <v>65</v>
      </c>
      <c r="AP144" s="109"/>
      <c r="AQ144" s="109">
        <v>55</v>
      </c>
      <c r="AR144" s="51"/>
      <c r="AS144" s="51">
        <v>4</v>
      </c>
      <c r="AT144" s="51">
        <v>0</v>
      </c>
      <c r="AU144" s="51">
        <v>0</v>
      </c>
      <c r="AV144" s="51">
        <v>4</v>
      </c>
      <c r="AW144" s="51"/>
      <c r="AX144" s="51"/>
      <c r="AY144" s="51">
        <v>14</v>
      </c>
      <c r="AZ144" s="51">
        <v>11</v>
      </c>
      <c r="BA144" s="51">
        <v>5</v>
      </c>
      <c r="BB144" s="51">
        <v>9</v>
      </c>
      <c r="BC144" s="51"/>
      <c r="BD144" s="115">
        <f t="shared" si="18"/>
        <v>455402696</v>
      </c>
      <c r="BE144" s="122">
        <f t="shared" si="15"/>
        <v>33070203.490000002</v>
      </c>
      <c r="BF144" s="128">
        <v>484175697.07221043</v>
      </c>
      <c r="BG144" s="128">
        <v>473305654.99221051</v>
      </c>
      <c r="BH144" s="128">
        <v>483555687.03221047</v>
      </c>
      <c r="BI144" s="50">
        <f t="shared" si="13"/>
        <v>10870042.079999924</v>
      </c>
      <c r="BJ144" s="50">
        <f t="shared" si="14"/>
        <v>488472899.49000001</v>
      </c>
      <c r="BK144" s="129" t="s">
        <v>198</v>
      </c>
      <c r="BL144" s="129" t="s">
        <v>199</v>
      </c>
      <c r="BM144" s="129" t="s">
        <v>200</v>
      </c>
    </row>
    <row r="145" spans="1:65" ht="165" x14ac:dyDescent="0.25">
      <c r="A145" s="20" t="s">
        <v>176</v>
      </c>
      <c r="B145" s="56">
        <f t="shared" si="19"/>
        <v>44917</v>
      </c>
      <c r="C145" s="32"/>
      <c r="D145" s="32"/>
      <c r="E145" s="87">
        <v>0.97150140155225506</v>
      </c>
      <c r="F145" s="88">
        <v>0.90480000000000005</v>
      </c>
      <c r="G145" s="88"/>
      <c r="H145" s="88"/>
      <c r="I145" s="35">
        <f t="shared" si="16"/>
        <v>-6.6701401552255013E-2</v>
      </c>
      <c r="J145" s="91">
        <v>45131</v>
      </c>
      <c r="K145" s="92">
        <v>-81</v>
      </c>
      <c r="L145" s="95">
        <v>68</v>
      </c>
      <c r="M145" s="95">
        <v>361</v>
      </c>
      <c r="N145" s="37"/>
      <c r="O145" s="101">
        <v>6961642</v>
      </c>
      <c r="P145" s="101">
        <v>6961642</v>
      </c>
      <c r="Q145" s="104">
        <v>101</v>
      </c>
      <c r="R145" s="104">
        <v>91</v>
      </c>
      <c r="S145" s="39">
        <f t="shared" si="17"/>
        <v>10</v>
      </c>
      <c r="T145" s="105">
        <v>0.99539999999999995</v>
      </c>
      <c r="U145" s="105">
        <v>0.97850000000000004</v>
      </c>
      <c r="V145" s="105">
        <v>0.99370000000000003</v>
      </c>
      <c r="W145" s="105">
        <v>0.99560000000000004</v>
      </c>
      <c r="X145" s="105">
        <v>0.99219999999999997</v>
      </c>
      <c r="Y145" s="105">
        <v>0.9325</v>
      </c>
      <c r="Z145" s="105">
        <v>0.48380000000000001</v>
      </c>
      <c r="AA145" s="105">
        <v>3.2099999999999997E-2</v>
      </c>
      <c r="AB145" s="106" t="s">
        <v>142</v>
      </c>
      <c r="AC145" s="106" t="s">
        <v>145</v>
      </c>
      <c r="AD145" s="106" t="s">
        <v>51</v>
      </c>
      <c r="AE145" s="106" t="s">
        <v>80</v>
      </c>
      <c r="AF145" s="106" t="s">
        <v>184</v>
      </c>
      <c r="AG145" s="106" t="s">
        <v>152</v>
      </c>
      <c r="AH145" s="106" t="s">
        <v>51</v>
      </c>
      <c r="AI145" s="106" t="s">
        <v>80</v>
      </c>
      <c r="AJ145" s="106" t="s">
        <v>149</v>
      </c>
      <c r="AK145" s="106" t="s">
        <v>151</v>
      </c>
      <c r="AL145" s="106" t="s">
        <v>51</v>
      </c>
      <c r="AM145" s="106" t="s">
        <v>80</v>
      </c>
      <c r="AN145" s="109">
        <v>77</v>
      </c>
      <c r="AO145" s="109">
        <v>65</v>
      </c>
      <c r="AP145" s="109"/>
      <c r="AQ145" s="109">
        <v>55</v>
      </c>
      <c r="AR145" s="51"/>
      <c r="AS145" s="51">
        <v>4</v>
      </c>
      <c r="AT145" s="51">
        <v>0</v>
      </c>
      <c r="AU145" s="51">
        <v>0</v>
      </c>
      <c r="AV145" s="51">
        <v>4</v>
      </c>
      <c r="AW145" s="51"/>
      <c r="AX145" s="51"/>
      <c r="AY145" s="51">
        <v>14</v>
      </c>
      <c r="AZ145" s="51">
        <v>11</v>
      </c>
      <c r="BA145" s="51">
        <v>5</v>
      </c>
      <c r="BB145" s="51">
        <v>9</v>
      </c>
      <c r="BC145" s="51"/>
      <c r="BD145" s="115">
        <f t="shared" si="18"/>
        <v>455402696</v>
      </c>
      <c r="BE145" s="122">
        <f t="shared" si="15"/>
        <v>33070203.490000002</v>
      </c>
      <c r="BF145" s="128">
        <v>484379446.09221041</v>
      </c>
      <c r="BG145" s="128">
        <v>473305654.99221051</v>
      </c>
      <c r="BH145" s="128">
        <v>483555687.03221047</v>
      </c>
      <c r="BI145" s="50">
        <f t="shared" si="13"/>
        <v>11073791.099999905</v>
      </c>
      <c r="BJ145" s="50">
        <f t="shared" si="14"/>
        <v>488472899.49000001</v>
      </c>
      <c r="BK145" s="129" t="s">
        <v>198</v>
      </c>
      <c r="BL145" s="129" t="s">
        <v>199</v>
      </c>
      <c r="BM145" s="129" t="s">
        <v>200</v>
      </c>
    </row>
    <row r="146" spans="1:65" ht="165" x14ac:dyDescent="0.25">
      <c r="A146" s="20" t="s">
        <v>176</v>
      </c>
      <c r="B146" s="56">
        <f t="shared" si="19"/>
        <v>44924</v>
      </c>
      <c r="C146" s="32"/>
      <c r="D146" s="32"/>
      <c r="E146" s="87">
        <v>0.97330668689761601</v>
      </c>
      <c r="F146" s="88">
        <v>0.90539999999999998</v>
      </c>
      <c r="G146" s="88"/>
      <c r="H146" s="88"/>
      <c r="I146" s="35">
        <f t="shared" si="16"/>
        <v>-6.7906686897616031E-2</v>
      </c>
      <c r="J146" s="91">
        <v>45136</v>
      </c>
      <c r="K146" s="92">
        <v>-86</v>
      </c>
      <c r="L146" s="95">
        <v>87</v>
      </c>
      <c r="M146" s="95">
        <v>364</v>
      </c>
      <c r="N146" s="37"/>
      <c r="O146" s="101">
        <v>6996734</v>
      </c>
      <c r="P146" s="101">
        <v>6996734</v>
      </c>
      <c r="Q146" s="104">
        <v>101</v>
      </c>
      <c r="R146" s="104">
        <v>91</v>
      </c>
      <c r="S146" s="39">
        <f t="shared" si="17"/>
        <v>10</v>
      </c>
      <c r="T146" s="105">
        <v>0.99539999999999995</v>
      </c>
      <c r="U146" s="105">
        <v>0.97850000000000004</v>
      </c>
      <c r="V146" s="105">
        <v>0.99490000000000001</v>
      </c>
      <c r="W146" s="105">
        <v>0.99580000000000002</v>
      </c>
      <c r="X146" s="105">
        <v>0.99399999999999999</v>
      </c>
      <c r="Y146" s="105">
        <v>0.93289999999999995</v>
      </c>
      <c r="Z146" s="105">
        <v>0.48380000000000001</v>
      </c>
      <c r="AA146" s="105">
        <v>7.3200000000000001E-2</v>
      </c>
      <c r="AB146" s="106" t="s">
        <v>142</v>
      </c>
      <c r="AC146" s="106" t="s">
        <v>145</v>
      </c>
      <c r="AD146" s="106" t="s">
        <v>51</v>
      </c>
      <c r="AE146" s="106" t="s">
        <v>80</v>
      </c>
      <c r="AF146" s="106" t="s">
        <v>184</v>
      </c>
      <c r="AG146" s="106" t="s">
        <v>152</v>
      </c>
      <c r="AH146" s="106" t="s">
        <v>51</v>
      </c>
      <c r="AI146" s="106" t="s">
        <v>80</v>
      </c>
      <c r="AJ146" s="106" t="s">
        <v>149</v>
      </c>
      <c r="AK146" s="106" t="s">
        <v>151</v>
      </c>
      <c r="AL146" s="106" t="s">
        <v>51</v>
      </c>
      <c r="AM146" s="106" t="s">
        <v>80</v>
      </c>
      <c r="AN146" s="109">
        <v>78</v>
      </c>
      <c r="AO146" s="109">
        <v>65</v>
      </c>
      <c r="AP146" s="109"/>
      <c r="AQ146" s="109">
        <v>55</v>
      </c>
      <c r="AR146" s="51"/>
      <c r="AS146" s="51">
        <v>4</v>
      </c>
      <c r="AT146" s="51">
        <v>0</v>
      </c>
      <c r="AU146" s="51">
        <v>0</v>
      </c>
      <c r="AV146" s="51">
        <v>4</v>
      </c>
      <c r="AW146" s="51"/>
      <c r="AX146" s="51"/>
      <c r="AY146" s="51">
        <v>14</v>
      </c>
      <c r="AZ146" s="51">
        <v>11</v>
      </c>
      <c r="BA146" s="51">
        <v>5</v>
      </c>
      <c r="BB146" s="51">
        <v>9</v>
      </c>
      <c r="BC146" s="51"/>
      <c r="BD146" s="115">
        <f t="shared" si="18"/>
        <v>455402696</v>
      </c>
      <c r="BE146" s="122">
        <f t="shared" si="15"/>
        <v>33070203.490000002</v>
      </c>
      <c r="BF146" s="128">
        <v>484379446.09221041</v>
      </c>
      <c r="BG146" s="128">
        <v>473305654.99221051</v>
      </c>
      <c r="BH146" s="128">
        <v>483555687.03221047</v>
      </c>
      <c r="BI146" s="50">
        <f t="shared" si="13"/>
        <v>11073791.099999905</v>
      </c>
      <c r="BJ146" s="50">
        <f t="shared" si="14"/>
        <v>488472899.49000001</v>
      </c>
      <c r="BK146" s="129" t="s">
        <v>198</v>
      </c>
      <c r="BL146" s="129" t="s">
        <v>199</v>
      </c>
      <c r="BM146" s="129" t="s">
        <v>200</v>
      </c>
    </row>
    <row r="147" spans="1:65" ht="165" x14ac:dyDescent="0.25">
      <c r="A147" s="20" t="s">
        <v>176</v>
      </c>
      <c r="B147" s="56">
        <f t="shared" si="19"/>
        <v>44931</v>
      </c>
      <c r="C147" s="32"/>
      <c r="D147" s="32"/>
      <c r="E147" s="87">
        <v>0.97456510616456515</v>
      </c>
      <c r="F147" s="88">
        <v>0.90620000000000001</v>
      </c>
      <c r="G147" s="88"/>
      <c r="H147" s="88"/>
      <c r="I147" s="35">
        <f t="shared" si="16"/>
        <v>-6.8365106164565148E-2</v>
      </c>
      <c r="J147" s="91">
        <v>45141</v>
      </c>
      <c r="K147" s="92">
        <v>-91</v>
      </c>
      <c r="L147" s="95">
        <v>87</v>
      </c>
      <c r="M147" s="95">
        <v>418</v>
      </c>
      <c r="N147" s="37"/>
      <c r="O147" s="101">
        <v>7038058</v>
      </c>
      <c r="P147" s="101">
        <v>7038058</v>
      </c>
      <c r="Q147" s="104">
        <v>101</v>
      </c>
      <c r="R147" s="104">
        <v>91</v>
      </c>
      <c r="S147" s="39">
        <f t="shared" si="17"/>
        <v>10</v>
      </c>
      <c r="T147" s="105">
        <v>0.99729999999999996</v>
      </c>
      <c r="U147" s="105">
        <v>0.9788</v>
      </c>
      <c r="V147" s="105">
        <v>0.996</v>
      </c>
      <c r="W147" s="105">
        <v>0.99580000000000002</v>
      </c>
      <c r="X147" s="105">
        <v>0.99519999999999997</v>
      </c>
      <c r="Y147" s="105">
        <v>0.93310000000000004</v>
      </c>
      <c r="Z147" s="105">
        <v>0.4839</v>
      </c>
      <c r="AA147" s="105">
        <v>0.1099</v>
      </c>
      <c r="AB147" s="106" t="s">
        <v>142</v>
      </c>
      <c r="AC147" s="106" t="s">
        <v>145</v>
      </c>
      <c r="AD147" s="106" t="s">
        <v>51</v>
      </c>
      <c r="AE147" s="106" t="s">
        <v>80</v>
      </c>
      <c r="AF147" s="106" t="s">
        <v>184</v>
      </c>
      <c r="AG147" s="106" t="s">
        <v>152</v>
      </c>
      <c r="AH147" s="106" t="s">
        <v>51</v>
      </c>
      <c r="AI147" s="106" t="s">
        <v>80</v>
      </c>
      <c r="AJ147" s="106" t="s">
        <v>149</v>
      </c>
      <c r="AK147" s="106" t="s">
        <v>151</v>
      </c>
      <c r="AL147" s="106" t="s">
        <v>51</v>
      </c>
      <c r="AM147" s="106" t="s">
        <v>80</v>
      </c>
      <c r="AN147" s="109">
        <v>78</v>
      </c>
      <c r="AO147" s="109">
        <v>65</v>
      </c>
      <c r="AP147" s="109"/>
      <c r="AQ147" s="109">
        <v>55</v>
      </c>
      <c r="AR147" s="51"/>
      <c r="AS147" s="51">
        <v>4</v>
      </c>
      <c r="AT147" s="51">
        <v>0</v>
      </c>
      <c r="AU147" s="51">
        <v>0</v>
      </c>
      <c r="AV147" s="51">
        <v>4</v>
      </c>
      <c r="AW147" s="51"/>
      <c r="AX147" s="51"/>
      <c r="AY147" s="51">
        <v>14</v>
      </c>
      <c r="AZ147" s="51">
        <v>11</v>
      </c>
      <c r="BA147" s="51">
        <v>5</v>
      </c>
      <c r="BB147" s="51">
        <v>9</v>
      </c>
      <c r="BC147" s="51"/>
      <c r="BD147" s="115">
        <f t="shared" si="18"/>
        <v>455402696</v>
      </c>
      <c r="BE147" s="122">
        <f t="shared" si="15"/>
        <v>33070203.490000002</v>
      </c>
      <c r="BF147" s="128">
        <v>488769786.08221036</v>
      </c>
      <c r="BG147" s="128">
        <v>474417302.09221041</v>
      </c>
      <c r="BH147" s="128">
        <v>484486031.13221037</v>
      </c>
      <c r="BI147" s="50">
        <f t="shared" si="13"/>
        <v>14352483.98999995</v>
      </c>
      <c r="BJ147" s="50">
        <f t="shared" si="14"/>
        <v>488472899.49000001</v>
      </c>
      <c r="BK147" s="129" t="s">
        <v>198</v>
      </c>
      <c r="BL147" s="129" t="s">
        <v>199</v>
      </c>
      <c r="BM147" s="129" t="s">
        <v>200</v>
      </c>
    </row>
    <row r="148" spans="1:65" ht="135" x14ac:dyDescent="0.25">
      <c r="A148" s="20" t="s">
        <v>176</v>
      </c>
      <c r="B148" s="56">
        <f t="shared" si="19"/>
        <v>44938</v>
      </c>
      <c r="C148" s="32"/>
      <c r="D148" s="32"/>
      <c r="E148" s="87">
        <v>0.97589565169312453</v>
      </c>
      <c r="F148" s="88">
        <v>0.90690000000000004</v>
      </c>
      <c r="G148" s="88"/>
      <c r="H148" s="88"/>
      <c r="I148" s="35">
        <f t="shared" si="16"/>
        <v>-6.8995651693124493E-2</v>
      </c>
      <c r="J148" s="91">
        <v>45148</v>
      </c>
      <c r="K148" s="92">
        <v>-98</v>
      </c>
      <c r="L148" s="95">
        <v>62</v>
      </c>
      <c r="M148" s="95">
        <v>415</v>
      </c>
      <c r="N148" s="37"/>
      <c r="O148" s="101">
        <v>7074516</v>
      </c>
      <c r="P148" s="101">
        <v>7074516</v>
      </c>
      <c r="Q148" s="104">
        <v>101</v>
      </c>
      <c r="R148" s="104">
        <v>91</v>
      </c>
      <c r="S148" s="39">
        <f t="shared" si="17"/>
        <v>10</v>
      </c>
      <c r="T148" s="105">
        <v>0.998</v>
      </c>
      <c r="U148" s="105">
        <v>0.97889999999999999</v>
      </c>
      <c r="V148" s="105">
        <v>0.99709999999999999</v>
      </c>
      <c r="W148" s="105">
        <v>0.99590000000000001</v>
      </c>
      <c r="X148" s="105">
        <v>0.99629999999999996</v>
      </c>
      <c r="Y148" s="105">
        <v>0.93330000000000002</v>
      </c>
      <c r="Z148" s="105">
        <v>0.4839</v>
      </c>
      <c r="AA148" s="105">
        <v>0.1201</v>
      </c>
      <c r="AB148" s="106" t="s">
        <v>142</v>
      </c>
      <c r="AC148" s="106" t="s">
        <v>146</v>
      </c>
      <c r="AD148" s="106" t="s">
        <v>51</v>
      </c>
      <c r="AE148" s="106" t="s">
        <v>80</v>
      </c>
      <c r="AF148" s="106" t="s">
        <v>184</v>
      </c>
      <c r="AG148" s="106" t="s">
        <v>152</v>
      </c>
      <c r="AH148" s="106" t="s">
        <v>51</v>
      </c>
      <c r="AI148" s="106" t="s">
        <v>80</v>
      </c>
      <c r="AJ148" s="106" t="s">
        <v>149</v>
      </c>
      <c r="AK148" s="106" t="s">
        <v>151</v>
      </c>
      <c r="AL148" s="106" t="s">
        <v>51</v>
      </c>
      <c r="AM148" s="106" t="s">
        <v>80</v>
      </c>
      <c r="AN148" s="109">
        <v>78</v>
      </c>
      <c r="AO148" s="109">
        <v>65</v>
      </c>
      <c r="AP148" s="109"/>
      <c r="AQ148" s="109">
        <v>55</v>
      </c>
      <c r="AR148" s="51"/>
      <c r="AS148" s="51">
        <v>4</v>
      </c>
      <c r="AT148" s="51">
        <v>0</v>
      </c>
      <c r="AU148" s="51">
        <v>0</v>
      </c>
      <c r="AV148" s="51">
        <v>4</v>
      </c>
      <c r="AW148" s="51"/>
      <c r="AX148" s="51"/>
      <c r="AY148" s="51">
        <v>14</v>
      </c>
      <c r="AZ148" s="51">
        <v>11</v>
      </c>
      <c r="BA148" s="51">
        <v>5</v>
      </c>
      <c r="BB148" s="51">
        <v>9</v>
      </c>
      <c r="BC148" s="51"/>
      <c r="BD148" s="115">
        <f t="shared" si="18"/>
        <v>455402696</v>
      </c>
      <c r="BE148" s="122">
        <f t="shared" si="15"/>
        <v>33070203.490000002</v>
      </c>
      <c r="BF148" s="128">
        <v>488769786.08221036</v>
      </c>
      <c r="BG148" s="128">
        <v>474417302.09221041</v>
      </c>
      <c r="BH148" s="128">
        <v>484486031.13221037</v>
      </c>
      <c r="BI148" s="50">
        <f t="shared" si="13"/>
        <v>14352483.98999995</v>
      </c>
      <c r="BJ148" s="50">
        <f t="shared" si="14"/>
        <v>488472899.49000001</v>
      </c>
      <c r="BK148" s="129" t="s">
        <v>198</v>
      </c>
      <c r="BL148" s="129" t="s">
        <v>199</v>
      </c>
      <c r="BM148" s="129" t="s">
        <v>200</v>
      </c>
    </row>
    <row r="149" spans="1:65" ht="135" x14ac:dyDescent="0.25">
      <c r="A149" s="20" t="s">
        <v>176</v>
      </c>
      <c r="B149" s="56">
        <f t="shared" si="19"/>
        <v>44945</v>
      </c>
      <c r="C149" s="32"/>
      <c r="D149" s="32"/>
      <c r="E149" s="87">
        <v>0.97756430914372872</v>
      </c>
      <c r="F149" s="88">
        <v>0.90780000000000005</v>
      </c>
      <c r="G149" s="88"/>
      <c r="H149" s="88"/>
      <c r="I149" s="35">
        <f t="shared" si="16"/>
        <v>-6.9764309143728664E-2</v>
      </c>
      <c r="J149" s="91">
        <v>45155</v>
      </c>
      <c r="K149" s="92">
        <v>-105</v>
      </c>
      <c r="L149" s="95">
        <v>56</v>
      </c>
      <c r="M149" s="95">
        <v>415</v>
      </c>
      <c r="N149" s="37"/>
      <c r="O149" s="101">
        <v>7111001</v>
      </c>
      <c r="P149" s="101">
        <v>7111001</v>
      </c>
      <c r="Q149" s="104">
        <v>103</v>
      </c>
      <c r="R149" s="104">
        <v>91</v>
      </c>
      <c r="S149" s="39">
        <f t="shared" si="17"/>
        <v>12</v>
      </c>
      <c r="T149" s="105">
        <v>0.99870000000000003</v>
      </c>
      <c r="U149" s="105">
        <v>0.98060000000000003</v>
      </c>
      <c r="V149" s="105">
        <v>0.99829999999999997</v>
      </c>
      <c r="W149" s="105">
        <v>0.99639999999999995</v>
      </c>
      <c r="X149" s="105">
        <v>0.99719999999999998</v>
      </c>
      <c r="Y149" s="105">
        <v>0.9335</v>
      </c>
      <c r="Z149" s="105">
        <v>0.48399999999999999</v>
      </c>
      <c r="AA149" s="105">
        <v>0.1201</v>
      </c>
      <c r="AB149" s="106" t="s">
        <v>142</v>
      </c>
      <c r="AC149" s="106" t="s">
        <v>146</v>
      </c>
      <c r="AD149" s="106" t="s">
        <v>51</v>
      </c>
      <c r="AE149" s="106" t="s">
        <v>80</v>
      </c>
      <c r="AF149" s="106" t="s">
        <v>184</v>
      </c>
      <c r="AG149" s="106" t="s">
        <v>152</v>
      </c>
      <c r="AH149" s="106" t="s">
        <v>51</v>
      </c>
      <c r="AI149" s="106" t="s">
        <v>80</v>
      </c>
      <c r="AJ149" s="106" t="s">
        <v>149</v>
      </c>
      <c r="AK149" s="106" t="s">
        <v>151</v>
      </c>
      <c r="AL149" s="106" t="s">
        <v>51</v>
      </c>
      <c r="AM149" s="106" t="s">
        <v>80</v>
      </c>
      <c r="AN149" s="109">
        <v>78</v>
      </c>
      <c r="AO149" s="109">
        <v>65</v>
      </c>
      <c r="AP149" s="109"/>
      <c r="AQ149" s="109">
        <v>55</v>
      </c>
      <c r="AR149" s="51"/>
      <c r="AS149" s="51">
        <v>4</v>
      </c>
      <c r="AT149" s="51">
        <v>0</v>
      </c>
      <c r="AU149" s="51">
        <v>0</v>
      </c>
      <c r="AV149" s="51">
        <v>4</v>
      </c>
      <c r="AW149" s="51"/>
      <c r="AX149" s="51"/>
      <c r="AY149" s="51">
        <v>14</v>
      </c>
      <c r="AZ149" s="51">
        <v>11</v>
      </c>
      <c r="BA149" s="51">
        <v>5</v>
      </c>
      <c r="BB149" s="51">
        <v>9</v>
      </c>
      <c r="BC149" s="51"/>
      <c r="BD149" s="115">
        <f t="shared" si="18"/>
        <v>455402696</v>
      </c>
      <c r="BE149" s="122">
        <f t="shared" si="15"/>
        <v>33070203.490000002</v>
      </c>
      <c r="BF149" s="128">
        <v>488769786.08221036</v>
      </c>
      <c r="BG149" s="128">
        <v>474417302.09221041</v>
      </c>
      <c r="BH149" s="128">
        <v>484486031.13221037</v>
      </c>
      <c r="BI149" s="50">
        <f t="shared" si="13"/>
        <v>14352483.98999995</v>
      </c>
      <c r="BJ149" s="50">
        <f t="shared" si="14"/>
        <v>488472899.49000001</v>
      </c>
      <c r="BK149" s="129" t="s">
        <v>198</v>
      </c>
      <c r="BL149" s="129" t="s">
        <v>199</v>
      </c>
      <c r="BM149" s="129" t="s">
        <v>200</v>
      </c>
    </row>
    <row r="150" spans="1:65" ht="135" x14ac:dyDescent="0.25">
      <c r="A150" s="20" t="s">
        <v>176</v>
      </c>
      <c r="B150" s="56">
        <f t="shared" si="19"/>
        <v>44952</v>
      </c>
      <c r="C150" s="32"/>
      <c r="D150" s="32"/>
      <c r="E150" s="87">
        <v>0.97985597716524875</v>
      </c>
      <c r="F150" s="88">
        <v>0.90880000000000005</v>
      </c>
      <c r="G150" s="88"/>
      <c r="H150" s="88"/>
      <c r="I150" s="35">
        <f t="shared" si="16"/>
        <v>-7.1055977165248696E-2</v>
      </c>
      <c r="J150" s="91">
        <v>45161</v>
      </c>
      <c r="K150" s="92">
        <v>-111</v>
      </c>
      <c r="L150" s="95">
        <v>55</v>
      </c>
      <c r="M150" s="95">
        <v>415</v>
      </c>
      <c r="N150" s="37"/>
      <c r="O150" s="101">
        <v>7147485</v>
      </c>
      <c r="P150" s="101">
        <v>7147485</v>
      </c>
      <c r="Q150" s="104">
        <v>104</v>
      </c>
      <c r="R150" s="104">
        <v>91</v>
      </c>
      <c r="S150" s="39">
        <f t="shared" si="17"/>
        <v>13</v>
      </c>
      <c r="T150" s="105">
        <v>0.99929999999999997</v>
      </c>
      <c r="U150" s="105">
        <v>0.98060000000000003</v>
      </c>
      <c r="V150" s="105">
        <v>0.99939999999999996</v>
      </c>
      <c r="W150" s="105">
        <v>0.99690000000000001</v>
      </c>
      <c r="X150" s="105">
        <v>0.99790000000000001</v>
      </c>
      <c r="Y150" s="105">
        <v>0.93379999999999996</v>
      </c>
      <c r="Z150" s="105">
        <v>0.48399999999999999</v>
      </c>
      <c r="AA150" s="105">
        <v>0.122</v>
      </c>
      <c r="AB150" s="106" t="s">
        <v>142</v>
      </c>
      <c r="AC150" s="106" t="s">
        <v>146</v>
      </c>
      <c r="AD150" s="106" t="s">
        <v>51</v>
      </c>
      <c r="AE150" s="106" t="s">
        <v>80</v>
      </c>
      <c r="AF150" s="106" t="s">
        <v>184</v>
      </c>
      <c r="AG150" s="106" t="s">
        <v>152</v>
      </c>
      <c r="AH150" s="106" t="s">
        <v>51</v>
      </c>
      <c r="AI150" s="106" t="s">
        <v>80</v>
      </c>
      <c r="AJ150" s="106" t="s">
        <v>149</v>
      </c>
      <c r="AK150" s="106" t="s">
        <v>151</v>
      </c>
      <c r="AL150" s="106" t="s">
        <v>51</v>
      </c>
      <c r="AM150" s="106" t="s">
        <v>80</v>
      </c>
      <c r="AN150" s="109">
        <v>78</v>
      </c>
      <c r="AO150" s="109">
        <v>65</v>
      </c>
      <c r="AP150" s="109"/>
      <c r="AQ150" s="109">
        <v>55</v>
      </c>
      <c r="AR150" s="51"/>
      <c r="AS150" s="51">
        <v>4</v>
      </c>
      <c r="AT150" s="51">
        <v>0</v>
      </c>
      <c r="AU150" s="51">
        <v>0</v>
      </c>
      <c r="AV150" s="51">
        <v>4</v>
      </c>
      <c r="AW150" s="51"/>
      <c r="AX150" s="51"/>
      <c r="AY150" s="51">
        <v>14</v>
      </c>
      <c r="AZ150" s="51">
        <v>11</v>
      </c>
      <c r="BA150" s="51">
        <v>5</v>
      </c>
      <c r="BB150" s="51">
        <v>9</v>
      </c>
      <c r="BC150" s="51"/>
      <c r="BD150" s="115">
        <f t="shared" si="18"/>
        <v>455402696</v>
      </c>
      <c r="BE150" s="122">
        <f t="shared" si="15"/>
        <v>33070203.490000002</v>
      </c>
      <c r="BF150" s="128">
        <v>488769786.08221036</v>
      </c>
      <c r="BG150" s="128">
        <v>474417302.09221041</v>
      </c>
      <c r="BH150" s="128">
        <v>484486031.13221037</v>
      </c>
      <c r="BI150" s="50">
        <f t="shared" si="13"/>
        <v>14352483.98999995</v>
      </c>
      <c r="BJ150" s="50">
        <f t="shared" si="14"/>
        <v>488472899.49000001</v>
      </c>
      <c r="BK150" s="129" t="s">
        <v>198</v>
      </c>
      <c r="BL150" s="129" t="s">
        <v>199</v>
      </c>
      <c r="BM150" s="129" t="s">
        <v>200</v>
      </c>
    </row>
    <row r="151" spans="1:65" ht="135" x14ac:dyDescent="0.25">
      <c r="A151" s="20" t="s">
        <v>176</v>
      </c>
      <c r="B151" s="56">
        <f t="shared" si="19"/>
        <v>44959</v>
      </c>
      <c r="C151" s="32"/>
      <c r="D151" s="32"/>
      <c r="E151" s="87">
        <v>0.98169203776960501</v>
      </c>
      <c r="F151" s="88">
        <v>0.90949999999999998</v>
      </c>
      <c r="G151" s="88"/>
      <c r="H151" s="88"/>
      <c r="I151" s="35">
        <f t="shared" si="16"/>
        <v>-7.2192037769605033E-2</v>
      </c>
      <c r="J151" s="91">
        <v>45168</v>
      </c>
      <c r="K151" s="92">
        <v>-118</v>
      </c>
      <c r="L151" s="95">
        <v>49</v>
      </c>
      <c r="M151" s="95">
        <v>411</v>
      </c>
      <c r="N151" s="37"/>
      <c r="O151" s="101">
        <v>7190485</v>
      </c>
      <c r="P151" s="101">
        <v>7190485</v>
      </c>
      <c r="Q151" s="104">
        <v>106</v>
      </c>
      <c r="R151" s="104">
        <v>91</v>
      </c>
      <c r="S151" s="39">
        <f t="shared" si="17"/>
        <v>15</v>
      </c>
      <c r="T151" s="105">
        <v>0.99960000000000004</v>
      </c>
      <c r="U151" s="105">
        <v>0.98070000000000002</v>
      </c>
      <c r="V151" s="105">
        <v>1</v>
      </c>
      <c r="W151" s="105">
        <v>0.99729999999999996</v>
      </c>
      <c r="X151" s="105">
        <v>0.99850000000000005</v>
      </c>
      <c r="Y151" s="105">
        <v>0.93420000000000003</v>
      </c>
      <c r="Z151" s="105">
        <v>0.48399999999999999</v>
      </c>
      <c r="AA151" s="105">
        <v>0.1231</v>
      </c>
      <c r="AB151" s="106" t="s">
        <v>142</v>
      </c>
      <c r="AC151" s="106" t="s">
        <v>146</v>
      </c>
      <c r="AD151" s="106" t="s">
        <v>51</v>
      </c>
      <c r="AE151" s="106" t="s">
        <v>80</v>
      </c>
      <c r="AF151" s="106" t="s">
        <v>184</v>
      </c>
      <c r="AG151" s="106" t="s">
        <v>152</v>
      </c>
      <c r="AH151" s="106" t="s">
        <v>51</v>
      </c>
      <c r="AI151" s="106" t="s">
        <v>80</v>
      </c>
      <c r="AJ151" s="106" t="s">
        <v>149</v>
      </c>
      <c r="AK151" s="106" t="s">
        <v>151</v>
      </c>
      <c r="AL151" s="106" t="s">
        <v>51</v>
      </c>
      <c r="AM151" s="106" t="s">
        <v>80</v>
      </c>
      <c r="AN151" s="109">
        <v>78</v>
      </c>
      <c r="AO151" s="109">
        <v>65</v>
      </c>
      <c r="AP151" s="109"/>
      <c r="AQ151" s="109">
        <v>55</v>
      </c>
      <c r="AR151" s="51"/>
      <c r="AS151" s="51">
        <v>4</v>
      </c>
      <c r="AT151" s="51">
        <v>0</v>
      </c>
      <c r="AU151" s="51">
        <v>0</v>
      </c>
      <c r="AV151" s="51">
        <v>4</v>
      </c>
      <c r="AW151" s="51"/>
      <c r="AX151" s="51"/>
      <c r="AY151" s="51">
        <v>14</v>
      </c>
      <c r="AZ151" s="51">
        <v>11</v>
      </c>
      <c r="BA151" s="51">
        <v>5</v>
      </c>
      <c r="BB151" s="51">
        <v>9</v>
      </c>
      <c r="BC151" s="51"/>
      <c r="BD151" s="115">
        <f t="shared" si="18"/>
        <v>455402696</v>
      </c>
      <c r="BE151" s="122">
        <f t="shared" ref="BE151:BE175" si="20">-6929796.51+40000000</f>
        <v>33070203.490000002</v>
      </c>
      <c r="BF151" s="128">
        <v>488769786.08221036</v>
      </c>
      <c r="BG151" s="128">
        <v>474417302.09221041</v>
      </c>
      <c r="BH151" s="128">
        <v>484486031.13221037</v>
      </c>
      <c r="BI151" s="50">
        <f t="shared" si="13"/>
        <v>14352483.98999995</v>
      </c>
      <c r="BJ151" s="50">
        <f t="shared" si="14"/>
        <v>488472899.49000001</v>
      </c>
      <c r="BK151" s="129" t="s">
        <v>198</v>
      </c>
      <c r="BL151" s="129" t="s">
        <v>199</v>
      </c>
      <c r="BM151" s="129" t="s">
        <v>200</v>
      </c>
    </row>
    <row r="152" spans="1:65" ht="135" x14ac:dyDescent="0.25">
      <c r="A152" s="20" t="s">
        <v>176</v>
      </c>
      <c r="B152" s="56">
        <f t="shared" si="19"/>
        <v>44966</v>
      </c>
      <c r="C152" s="32"/>
      <c r="D152" s="32"/>
      <c r="E152" s="87">
        <v>0.98322019613028866</v>
      </c>
      <c r="F152" s="88">
        <v>0.91010000000000002</v>
      </c>
      <c r="G152" s="88"/>
      <c r="H152" s="88"/>
      <c r="I152" s="35">
        <f t="shared" si="16"/>
        <v>-7.3120196130288639E-2</v>
      </c>
      <c r="J152" s="91">
        <v>45175</v>
      </c>
      <c r="K152" s="92">
        <v>-125</v>
      </c>
      <c r="L152" s="95">
        <v>55</v>
      </c>
      <c r="M152" s="95">
        <v>408</v>
      </c>
      <c r="N152" s="37"/>
      <c r="O152" s="101">
        <v>7226757</v>
      </c>
      <c r="P152" s="101">
        <v>7226757</v>
      </c>
      <c r="Q152" s="104">
        <v>108</v>
      </c>
      <c r="R152" s="104">
        <v>91</v>
      </c>
      <c r="S152" s="39">
        <f t="shared" si="17"/>
        <v>17</v>
      </c>
      <c r="T152" s="105">
        <v>0.99960000000000004</v>
      </c>
      <c r="U152" s="105">
        <v>0.98150000000000004</v>
      </c>
      <c r="V152" s="105">
        <v>1</v>
      </c>
      <c r="W152" s="105">
        <v>0.99739999999999995</v>
      </c>
      <c r="X152" s="105">
        <v>0.999</v>
      </c>
      <c r="Y152" s="105">
        <v>0.93440000000000001</v>
      </c>
      <c r="Z152" s="105">
        <v>0.48809999999999998</v>
      </c>
      <c r="AA152" s="105">
        <v>0.13730000000000001</v>
      </c>
      <c r="AB152" s="106" t="s">
        <v>142</v>
      </c>
      <c r="AC152" s="106" t="s">
        <v>146</v>
      </c>
      <c r="AD152" s="106" t="s">
        <v>51</v>
      </c>
      <c r="AE152" s="106" t="s">
        <v>80</v>
      </c>
      <c r="AF152" s="106" t="s">
        <v>184</v>
      </c>
      <c r="AG152" s="106" t="s">
        <v>152</v>
      </c>
      <c r="AH152" s="106" t="s">
        <v>51</v>
      </c>
      <c r="AI152" s="106" t="s">
        <v>80</v>
      </c>
      <c r="AJ152" s="106" t="s">
        <v>149</v>
      </c>
      <c r="AK152" s="106" t="s">
        <v>151</v>
      </c>
      <c r="AL152" s="106" t="s">
        <v>51</v>
      </c>
      <c r="AM152" s="106" t="s">
        <v>80</v>
      </c>
      <c r="AN152" s="109">
        <v>78</v>
      </c>
      <c r="AO152" s="109">
        <v>65</v>
      </c>
      <c r="AP152" s="109"/>
      <c r="AQ152" s="109">
        <v>55</v>
      </c>
      <c r="AR152" s="51"/>
      <c r="AS152" s="51">
        <v>8</v>
      </c>
      <c r="AT152" s="51">
        <v>8</v>
      </c>
      <c r="AU152" s="51">
        <v>0</v>
      </c>
      <c r="AV152" s="51">
        <v>8</v>
      </c>
      <c r="AW152" s="51"/>
      <c r="AX152" s="51"/>
      <c r="AY152" s="51">
        <v>15</v>
      </c>
      <c r="AZ152" s="51">
        <v>11</v>
      </c>
      <c r="BA152" s="51">
        <v>3</v>
      </c>
      <c r="BB152" s="51">
        <v>10</v>
      </c>
      <c r="BC152" s="51"/>
      <c r="BD152" s="115">
        <f t="shared" si="18"/>
        <v>455402696</v>
      </c>
      <c r="BE152" s="122">
        <f t="shared" si="20"/>
        <v>33070203.490000002</v>
      </c>
      <c r="BF152" s="128">
        <v>487486031.25221026</v>
      </c>
      <c r="BG152" s="128">
        <v>474417302.09221041</v>
      </c>
      <c r="BH152" s="128">
        <v>484486031.13221037</v>
      </c>
      <c r="BI152" s="50">
        <f t="shared" si="13"/>
        <v>13068729.159999847</v>
      </c>
      <c r="BJ152" s="50">
        <f t="shared" si="14"/>
        <v>488472899.49000001</v>
      </c>
      <c r="BK152" s="129" t="s">
        <v>198</v>
      </c>
      <c r="BL152" s="129" t="s">
        <v>199</v>
      </c>
      <c r="BM152" s="129" t="s">
        <v>200</v>
      </c>
    </row>
    <row r="153" spans="1:65" ht="135" x14ac:dyDescent="0.25">
      <c r="A153" s="20" t="s">
        <v>176</v>
      </c>
      <c r="B153" s="56">
        <f t="shared" si="19"/>
        <v>44973</v>
      </c>
      <c r="C153" s="32"/>
      <c r="D153" s="32"/>
      <c r="E153" s="87">
        <v>0.98514360243191934</v>
      </c>
      <c r="F153" s="88">
        <v>0.91069999999999995</v>
      </c>
      <c r="G153" s="88"/>
      <c r="H153" s="88"/>
      <c r="I153" s="35">
        <f t="shared" si="16"/>
        <v>-7.4443602431919387E-2</v>
      </c>
      <c r="J153" s="91">
        <v>45181</v>
      </c>
      <c r="K153" s="92">
        <v>-131</v>
      </c>
      <c r="L153" s="95">
        <v>70</v>
      </c>
      <c r="M153" s="95">
        <v>321</v>
      </c>
      <c r="N153" s="37"/>
      <c r="O153" s="101">
        <v>7256739</v>
      </c>
      <c r="P153" s="101">
        <v>7256739</v>
      </c>
      <c r="Q153" s="104">
        <v>108</v>
      </c>
      <c r="R153" s="104">
        <v>91</v>
      </c>
      <c r="S153" s="39">
        <f t="shared" si="17"/>
        <v>17</v>
      </c>
      <c r="T153" s="105">
        <v>0.99970000000000003</v>
      </c>
      <c r="U153" s="105">
        <v>0.9819</v>
      </c>
      <c r="V153" s="105">
        <v>1</v>
      </c>
      <c r="W153" s="105">
        <v>0.99750000000000005</v>
      </c>
      <c r="X153" s="105">
        <v>0.99919999999999998</v>
      </c>
      <c r="Y153" s="105">
        <v>0.93489999999999995</v>
      </c>
      <c r="Z153" s="105">
        <v>0.48809999999999998</v>
      </c>
      <c r="AA153" s="105">
        <v>0.13730000000000001</v>
      </c>
      <c r="AB153" s="106" t="s">
        <v>142</v>
      </c>
      <c r="AC153" s="106" t="s">
        <v>146</v>
      </c>
      <c r="AD153" s="106" t="s">
        <v>51</v>
      </c>
      <c r="AE153" s="106" t="s">
        <v>80</v>
      </c>
      <c r="AF153" s="106" t="s">
        <v>184</v>
      </c>
      <c r="AG153" s="106" t="s">
        <v>152</v>
      </c>
      <c r="AH153" s="106" t="s">
        <v>51</v>
      </c>
      <c r="AI153" s="106" t="s">
        <v>80</v>
      </c>
      <c r="AJ153" s="106" t="s">
        <v>149</v>
      </c>
      <c r="AK153" s="106" t="s">
        <v>151</v>
      </c>
      <c r="AL153" s="106" t="s">
        <v>51</v>
      </c>
      <c r="AM153" s="106" t="s">
        <v>80</v>
      </c>
      <c r="AN153" s="109">
        <v>79</v>
      </c>
      <c r="AO153" s="109">
        <v>75</v>
      </c>
      <c r="AP153" s="109">
        <v>1</v>
      </c>
      <c r="AQ153" s="109">
        <v>54</v>
      </c>
      <c r="AR153" s="51"/>
      <c r="AS153" s="51">
        <v>8</v>
      </c>
      <c r="AT153" s="51">
        <v>8</v>
      </c>
      <c r="AU153" s="51">
        <v>0</v>
      </c>
      <c r="AV153" s="51">
        <v>8</v>
      </c>
      <c r="AW153" s="51"/>
      <c r="AX153" s="51"/>
      <c r="AY153" s="51">
        <v>15</v>
      </c>
      <c r="AZ153" s="51">
        <v>11</v>
      </c>
      <c r="BA153" s="51">
        <v>3</v>
      </c>
      <c r="BB153" s="51">
        <v>10</v>
      </c>
      <c r="BC153" s="51"/>
      <c r="BD153" s="115">
        <f t="shared" si="18"/>
        <v>455402696</v>
      </c>
      <c r="BE153" s="122">
        <f t="shared" si="20"/>
        <v>33070203.490000002</v>
      </c>
      <c r="BF153" s="128">
        <v>487486031.25221026</v>
      </c>
      <c r="BG153" s="128">
        <v>474417302.09221041</v>
      </c>
      <c r="BH153" s="128">
        <v>484486031.13221037</v>
      </c>
      <c r="BI153" s="50">
        <f t="shared" si="13"/>
        <v>13068729.159999847</v>
      </c>
      <c r="BJ153" s="50">
        <f t="shared" si="14"/>
        <v>488472899.49000001</v>
      </c>
      <c r="BK153" s="129" t="s">
        <v>198</v>
      </c>
      <c r="BL153" s="129" t="s">
        <v>199</v>
      </c>
      <c r="BM153" s="129" t="s">
        <v>200</v>
      </c>
    </row>
    <row r="154" spans="1:65" ht="135" x14ac:dyDescent="0.25">
      <c r="A154" s="20" t="s">
        <v>176</v>
      </c>
      <c r="B154" s="56">
        <f t="shared" si="19"/>
        <v>44980</v>
      </c>
      <c r="C154" s="32"/>
      <c r="D154" s="32"/>
      <c r="E154" s="87">
        <v>0.98684248255563634</v>
      </c>
      <c r="F154" s="88">
        <v>0.91149999999999998</v>
      </c>
      <c r="G154" s="88"/>
      <c r="H154" s="88"/>
      <c r="I154" s="35">
        <f t="shared" si="16"/>
        <v>-7.5342482555636359E-2</v>
      </c>
      <c r="J154" s="91">
        <v>45188</v>
      </c>
      <c r="K154" s="92">
        <v>-138</v>
      </c>
      <c r="L154" s="95">
        <v>98</v>
      </c>
      <c r="M154" s="95">
        <v>313</v>
      </c>
      <c r="N154" s="37"/>
      <c r="O154" s="101">
        <v>7286550</v>
      </c>
      <c r="P154" s="101">
        <v>7286550</v>
      </c>
      <c r="Q154" s="104">
        <v>108</v>
      </c>
      <c r="R154" s="104">
        <v>91</v>
      </c>
      <c r="S154" s="39">
        <f t="shared" si="17"/>
        <v>17</v>
      </c>
      <c r="T154" s="105">
        <v>0.99980000000000002</v>
      </c>
      <c r="U154" s="105">
        <v>0.98219999999999996</v>
      </c>
      <c r="V154" s="105">
        <v>1</v>
      </c>
      <c r="W154" s="105">
        <v>0.99750000000000005</v>
      </c>
      <c r="X154" s="105">
        <v>0.99960000000000004</v>
      </c>
      <c r="Y154" s="105">
        <v>0.93530000000000002</v>
      </c>
      <c r="Z154" s="105">
        <v>0.66180000000000005</v>
      </c>
      <c r="AA154" s="105">
        <v>0.1613</v>
      </c>
      <c r="AB154" s="106" t="s">
        <v>142</v>
      </c>
      <c r="AC154" s="106" t="s">
        <v>146</v>
      </c>
      <c r="AD154" s="106" t="s">
        <v>51</v>
      </c>
      <c r="AE154" s="106" t="s">
        <v>80</v>
      </c>
      <c r="AF154" s="106" t="s">
        <v>184</v>
      </c>
      <c r="AG154" s="106" t="s">
        <v>152</v>
      </c>
      <c r="AH154" s="106" t="s">
        <v>51</v>
      </c>
      <c r="AI154" s="106" t="s">
        <v>80</v>
      </c>
      <c r="AJ154" s="106" t="s">
        <v>149</v>
      </c>
      <c r="AK154" s="106" t="s">
        <v>151</v>
      </c>
      <c r="AL154" s="106" t="s">
        <v>51</v>
      </c>
      <c r="AM154" s="106" t="s">
        <v>80</v>
      </c>
      <c r="AN154" s="109">
        <v>79</v>
      </c>
      <c r="AO154" s="109">
        <v>75</v>
      </c>
      <c r="AP154" s="109">
        <v>1</v>
      </c>
      <c r="AQ154" s="109">
        <v>54</v>
      </c>
      <c r="AR154" s="51"/>
      <c r="AS154" s="51">
        <v>8</v>
      </c>
      <c r="AT154" s="51">
        <v>8</v>
      </c>
      <c r="AU154" s="51">
        <v>0</v>
      </c>
      <c r="AV154" s="51">
        <v>8</v>
      </c>
      <c r="AW154" s="51"/>
      <c r="AX154" s="51"/>
      <c r="AY154" s="51">
        <v>15</v>
      </c>
      <c r="AZ154" s="51">
        <v>11</v>
      </c>
      <c r="BA154" s="51">
        <v>3</v>
      </c>
      <c r="BB154" s="51">
        <v>10</v>
      </c>
      <c r="BC154" s="51"/>
      <c r="BD154" s="115">
        <f t="shared" si="18"/>
        <v>455402696</v>
      </c>
      <c r="BE154" s="122">
        <f t="shared" si="20"/>
        <v>33070203.490000002</v>
      </c>
      <c r="BF154" s="128">
        <v>487486031.25221026</v>
      </c>
      <c r="BG154" s="128">
        <v>474417302.09221041</v>
      </c>
      <c r="BH154" s="128">
        <v>484486031.13221037</v>
      </c>
      <c r="BI154" s="50">
        <f t="shared" si="13"/>
        <v>13068729.159999847</v>
      </c>
      <c r="BJ154" s="50">
        <f t="shared" si="14"/>
        <v>488472899.49000001</v>
      </c>
      <c r="BK154" s="129" t="s">
        <v>198</v>
      </c>
      <c r="BL154" s="129" t="s">
        <v>199</v>
      </c>
      <c r="BM154" s="129" t="s">
        <v>200</v>
      </c>
    </row>
    <row r="155" spans="1:65" ht="135" x14ac:dyDescent="0.25">
      <c r="A155" s="20" t="s">
        <v>176</v>
      </c>
      <c r="B155" s="56">
        <f t="shared" si="19"/>
        <v>44987</v>
      </c>
      <c r="C155" s="32"/>
      <c r="D155" s="32"/>
      <c r="E155" s="87">
        <v>0.98915816457255457</v>
      </c>
      <c r="F155" s="88">
        <v>0.9123</v>
      </c>
      <c r="G155" s="88"/>
      <c r="H155" s="88"/>
      <c r="I155" s="35">
        <f t="shared" ref="I155:I174" si="21">F155-E155</f>
        <v>-7.6858164572554566E-2</v>
      </c>
      <c r="J155" s="91">
        <v>45193</v>
      </c>
      <c r="K155" s="92">
        <v>-143</v>
      </c>
      <c r="L155" s="95">
        <v>141</v>
      </c>
      <c r="M155" s="95">
        <v>313</v>
      </c>
      <c r="N155" s="37"/>
      <c r="O155" s="101">
        <v>7320431</v>
      </c>
      <c r="P155" s="101">
        <v>7320431</v>
      </c>
      <c r="Q155" s="104">
        <v>108</v>
      </c>
      <c r="R155" s="104">
        <v>91</v>
      </c>
      <c r="S155" s="39">
        <f t="shared" si="17"/>
        <v>17</v>
      </c>
      <c r="T155" s="105">
        <v>0.99980000000000002</v>
      </c>
      <c r="U155" s="105">
        <v>0.98240000000000005</v>
      </c>
      <c r="V155" s="105">
        <v>1</v>
      </c>
      <c r="W155" s="105">
        <v>0.99750000000000005</v>
      </c>
      <c r="X155" s="105">
        <v>0.99980000000000002</v>
      </c>
      <c r="Y155" s="105">
        <v>0.93579999999999997</v>
      </c>
      <c r="Z155" s="105">
        <v>0.77049999999999996</v>
      </c>
      <c r="AA155" s="105">
        <v>0.1832</v>
      </c>
      <c r="AB155" s="106" t="s">
        <v>142</v>
      </c>
      <c r="AC155" s="106" t="s">
        <v>146</v>
      </c>
      <c r="AD155" s="106" t="s">
        <v>51</v>
      </c>
      <c r="AE155" s="106" t="s">
        <v>80</v>
      </c>
      <c r="AF155" s="106" t="s">
        <v>184</v>
      </c>
      <c r="AG155" s="106" t="s">
        <v>152</v>
      </c>
      <c r="AH155" s="106" t="s">
        <v>51</v>
      </c>
      <c r="AI155" s="106" t="s">
        <v>80</v>
      </c>
      <c r="AJ155" s="106" t="s">
        <v>149</v>
      </c>
      <c r="AK155" s="106" t="s">
        <v>151</v>
      </c>
      <c r="AL155" s="106" t="s">
        <v>51</v>
      </c>
      <c r="AM155" s="106" t="s">
        <v>80</v>
      </c>
      <c r="AN155" s="109">
        <v>79</v>
      </c>
      <c r="AO155" s="109">
        <v>75</v>
      </c>
      <c r="AP155" s="109">
        <v>1</v>
      </c>
      <c r="AQ155" s="109">
        <v>54</v>
      </c>
      <c r="AR155" s="51"/>
      <c r="AS155" s="51">
        <v>8</v>
      </c>
      <c r="AT155" s="51">
        <v>8</v>
      </c>
      <c r="AU155" s="51">
        <v>0</v>
      </c>
      <c r="AV155" s="51">
        <v>8</v>
      </c>
      <c r="AW155" s="51"/>
      <c r="AX155" s="51"/>
      <c r="AY155" s="51">
        <v>15</v>
      </c>
      <c r="AZ155" s="51">
        <v>11</v>
      </c>
      <c r="BA155" s="51">
        <v>3</v>
      </c>
      <c r="BB155" s="51">
        <v>10</v>
      </c>
      <c r="BC155" s="51"/>
      <c r="BD155" s="115">
        <f t="shared" si="18"/>
        <v>455402696</v>
      </c>
      <c r="BE155" s="122">
        <f t="shared" si="20"/>
        <v>33070203.490000002</v>
      </c>
      <c r="BF155" s="128">
        <v>487486031.25221026</v>
      </c>
      <c r="BG155" s="128">
        <v>474417302.09221041</v>
      </c>
      <c r="BH155" s="128">
        <v>484486031.13221037</v>
      </c>
      <c r="BI155" s="50">
        <f t="shared" si="13"/>
        <v>13068729.159999847</v>
      </c>
      <c r="BJ155" s="50">
        <f t="shared" si="14"/>
        <v>488472899.49000001</v>
      </c>
      <c r="BK155" s="129" t="s">
        <v>198</v>
      </c>
      <c r="BL155" s="129" t="s">
        <v>199</v>
      </c>
      <c r="BM155" s="129" t="s">
        <v>200</v>
      </c>
    </row>
    <row r="156" spans="1:65" ht="135" x14ac:dyDescent="0.25">
      <c r="A156" s="20" t="s">
        <v>176</v>
      </c>
      <c r="B156" s="56">
        <f t="shared" si="19"/>
        <v>44994</v>
      </c>
      <c r="C156" s="32"/>
      <c r="D156" s="32"/>
      <c r="E156" s="87">
        <v>0.98915816457255457</v>
      </c>
      <c r="F156" s="88">
        <v>0.91310000000000002</v>
      </c>
      <c r="G156" s="88"/>
      <c r="H156" s="88"/>
      <c r="I156" s="35">
        <f t="shared" si="21"/>
        <v>-7.6058164572554543E-2</v>
      </c>
      <c r="J156" s="91">
        <v>45199</v>
      </c>
      <c r="K156" s="92">
        <v>-149</v>
      </c>
      <c r="L156" s="95">
        <v>170</v>
      </c>
      <c r="M156" s="95">
        <v>296</v>
      </c>
      <c r="N156" s="37"/>
      <c r="O156" s="101">
        <v>7347814</v>
      </c>
      <c r="P156" s="101">
        <v>7347814</v>
      </c>
      <c r="Q156" s="104">
        <v>109</v>
      </c>
      <c r="R156" s="104">
        <v>91</v>
      </c>
      <c r="S156" s="39">
        <f t="shared" si="17"/>
        <v>18</v>
      </c>
      <c r="T156" s="105">
        <v>0.99990000000000001</v>
      </c>
      <c r="U156" s="105">
        <v>0.98260000000000003</v>
      </c>
      <c r="V156" s="105">
        <v>1</v>
      </c>
      <c r="W156" s="105">
        <v>0.99750000000000005</v>
      </c>
      <c r="X156" s="105">
        <v>0.99990000000000001</v>
      </c>
      <c r="Y156" s="105">
        <v>0.93640000000000001</v>
      </c>
      <c r="Z156" s="105">
        <v>0.88070000000000004</v>
      </c>
      <c r="AA156" s="105">
        <v>0.19089999999999999</v>
      </c>
      <c r="AB156" s="106" t="s">
        <v>142</v>
      </c>
      <c r="AC156" s="106" t="s">
        <v>146</v>
      </c>
      <c r="AD156" s="106" t="s">
        <v>51</v>
      </c>
      <c r="AE156" s="106" t="s">
        <v>80</v>
      </c>
      <c r="AF156" s="106" t="s">
        <v>184</v>
      </c>
      <c r="AG156" s="106" t="s">
        <v>152</v>
      </c>
      <c r="AH156" s="106" t="s">
        <v>51</v>
      </c>
      <c r="AI156" s="106" t="s">
        <v>80</v>
      </c>
      <c r="AJ156" s="106" t="s">
        <v>149</v>
      </c>
      <c r="AK156" s="106" t="s">
        <v>151</v>
      </c>
      <c r="AL156" s="106" t="s">
        <v>51</v>
      </c>
      <c r="AM156" s="106" t="s">
        <v>80</v>
      </c>
      <c r="AN156" s="109">
        <v>79</v>
      </c>
      <c r="AO156" s="109">
        <v>75</v>
      </c>
      <c r="AP156" s="109">
        <v>1</v>
      </c>
      <c r="AQ156" s="109">
        <v>54</v>
      </c>
      <c r="AR156" s="51"/>
      <c r="AS156" s="51">
        <v>8</v>
      </c>
      <c r="AT156" s="51">
        <v>8</v>
      </c>
      <c r="AU156" s="51">
        <v>0</v>
      </c>
      <c r="AV156" s="51">
        <v>8</v>
      </c>
      <c r="AW156" s="51"/>
      <c r="AX156" s="51"/>
      <c r="AY156" s="51">
        <v>15</v>
      </c>
      <c r="AZ156" s="51">
        <v>11</v>
      </c>
      <c r="BA156" s="51">
        <v>3</v>
      </c>
      <c r="BB156" s="51">
        <v>10</v>
      </c>
      <c r="BC156" s="51"/>
      <c r="BD156" s="115">
        <f t="shared" si="18"/>
        <v>455402696</v>
      </c>
      <c r="BE156" s="122">
        <f t="shared" si="20"/>
        <v>33070203.490000002</v>
      </c>
      <c r="BF156" s="128">
        <v>487486031.25221026</v>
      </c>
      <c r="BG156" s="128">
        <v>474417302.09221041</v>
      </c>
      <c r="BH156" s="128">
        <v>484486031.13221037</v>
      </c>
      <c r="BI156" s="50">
        <f t="shared" si="13"/>
        <v>13068729.159999847</v>
      </c>
      <c r="BJ156" s="50">
        <f t="shared" si="14"/>
        <v>488472899.49000001</v>
      </c>
      <c r="BK156" s="129" t="s">
        <v>198</v>
      </c>
      <c r="BL156" s="129" t="s">
        <v>199</v>
      </c>
      <c r="BM156" s="129" t="s">
        <v>200</v>
      </c>
    </row>
    <row r="157" spans="1:65" ht="135" x14ac:dyDescent="0.25">
      <c r="A157" s="20" t="s">
        <v>176</v>
      </c>
      <c r="B157" s="56">
        <f t="shared" si="19"/>
        <v>45001</v>
      </c>
      <c r="C157" s="32"/>
      <c r="D157" s="32"/>
      <c r="E157" s="87">
        <v>0.99270583993241202</v>
      </c>
      <c r="F157" s="88">
        <v>0.91379999999999995</v>
      </c>
      <c r="G157" s="88"/>
      <c r="H157" s="88"/>
      <c r="I157" s="35">
        <f t="shared" si="21"/>
        <v>-7.890583993241207E-2</v>
      </c>
      <c r="J157" s="91">
        <v>45200</v>
      </c>
      <c r="K157" s="92">
        <v>-150</v>
      </c>
      <c r="L157" s="95">
        <v>170</v>
      </c>
      <c r="M157" s="95">
        <v>296</v>
      </c>
      <c r="N157" s="37"/>
      <c r="O157" s="101">
        <v>7374767</v>
      </c>
      <c r="P157" s="101">
        <v>7374767</v>
      </c>
      <c r="Q157" s="104">
        <v>109</v>
      </c>
      <c r="R157" s="104">
        <v>93</v>
      </c>
      <c r="S157" s="39">
        <f t="shared" si="17"/>
        <v>16</v>
      </c>
      <c r="T157" s="105">
        <v>1</v>
      </c>
      <c r="U157" s="105">
        <v>0.98270000000000002</v>
      </c>
      <c r="V157" s="105">
        <v>1</v>
      </c>
      <c r="W157" s="105">
        <v>0.99760000000000004</v>
      </c>
      <c r="X157" s="105">
        <v>0.99990000000000001</v>
      </c>
      <c r="Y157" s="105">
        <v>0.93689999999999996</v>
      </c>
      <c r="Z157" s="105">
        <v>0.98360000000000003</v>
      </c>
      <c r="AA157" s="105">
        <v>0.19789999999999999</v>
      </c>
      <c r="AB157" s="106" t="s">
        <v>142</v>
      </c>
      <c r="AC157" s="106" t="s">
        <v>146</v>
      </c>
      <c r="AD157" s="106" t="s">
        <v>51</v>
      </c>
      <c r="AE157" s="106" t="s">
        <v>80</v>
      </c>
      <c r="AF157" s="106" t="s">
        <v>184</v>
      </c>
      <c r="AG157" s="106" t="s">
        <v>152</v>
      </c>
      <c r="AH157" s="106" t="s">
        <v>51</v>
      </c>
      <c r="AI157" s="106" t="s">
        <v>80</v>
      </c>
      <c r="AJ157" s="106" t="s">
        <v>149</v>
      </c>
      <c r="AK157" s="106" t="s">
        <v>151</v>
      </c>
      <c r="AL157" s="106" t="s">
        <v>51</v>
      </c>
      <c r="AM157" s="106" t="s">
        <v>80</v>
      </c>
      <c r="AN157" s="109">
        <v>79</v>
      </c>
      <c r="AO157" s="109">
        <v>75</v>
      </c>
      <c r="AP157" s="109">
        <v>1</v>
      </c>
      <c r="AQ157" s="109">
        <v>54</v>
      </c>
      <c r="AR157" s="51"/>
      <c r="AS157" s="51">
        <v>8</v>
      </c>
      <c r="AT157" s="51">
        <v>8</v>
      </c>
      <c r="AU157" s="51">
        <v>0</v>
      </c>
      <c r="AV157" s="51">
        <v>8</v>
      </c>
      <c r="AW157" s="51"/>
      <c r="AX157" s="51"/>
      <c r="AY157" s="51">
        <v>15</v>
      </c>
      <c r="AZ157" s="51">
        <v>11</v>
      </c>
      <c r="BA157" s="51">
        <v>3</v>
      </c>
      <c r="BB157" s="51">
        <v>10</v>
      </c>
      <c r="BC157" s="51"/>
      <c r="BD157" s="115">
        <f t="shared" si="18"/>
        <v>455402696</v>
      </c>
      <c r="BE157" s="122">
        <f t="shared" si="20"/>
        <v>33070203.490000002</v>
      </c>
      <c r="BF157" s="128">
        <v>487486031.25221026</v>
      </c>
      <c r="BG157" s="128">
        <v>474417302.09221041</v>
      </c>
      <c r="BH157" s="128">
        <v>484486031.13221037</v>
      </c>
      <c r="BI157" s="50">
        <f t="shared" si="13"/>
        <v>13068729.159999847</v>
      </c>
      <c r="BJ157" s="50">
        <f t="shared" si="14"/>
        <v>488472899.49000001</v>
      </c>
      <c r="BK157" s="129" t="s">
        <v>198</v>
      </c>
      <c r="BL157" s="129" t="s">
        <v>199</v>
      </c>
      <c r="BM157" s="129" t="s">
        <v>200</v>
      </c>
    </row>
    <row r="158" spans="1:65" ht="135" x14ac:dyDescent="0.25">
      <c r="A158" s="20" t="s">
        <v>176</v>
      </c>
      <c r="B158" s="56">
        <f t="shared" si="19"/>
        <v>45008</v>
      </c>
      <c r="C158" s="32"/>
      <c r="D158" s="32"/>
      <c r="E158" s="87">
        <v>0.99390677279845507</v>
      </c>
      <c r="F158" s="88">
        <v>0.91439999999999999</v>
      </c>
      <c r="G158" s="88"/>
      <c r="H158" s="88"/>
      <c r="I158" s="35">
        <f t="shared" si="21"/>
        <v>-7.9506772798455083E-2</v>
      </c>
      <c r="J158" s="91">
        <v>45206</v>
      </c>
      <c r="K158" s="92">
        <v>-156</v>
      </c>
      <c r="L158" s="95">
        <v>152</v>
      </c>
      <c r="M158" s="95">
        <v>263</v>
      </c>
      <c r="N158" s="37"/>
      <c r="O158" s="101">
        <v>7399348</v>
      </c>
      <c r="P158" s="101">
        <v>7399348</v>
      </c>
      <c r="Q158" s="104">
        <v>110</v>
      </c>
      <c r="R158" s="104">
        <v>93</v>
      </c>
      <c r="S158" s="39">
        <f t="shared" si="17"/>
        <v>17</v>
      </c>
      <c r="T158" s="105">
        <v>1</v>
      </c>
      <c r="U158" s="105">
        <v>0.9829</v>
      </c>
      <c r="V158" s="105">
        <v>1</v>
      </c>
      <c r="W158" s="105">
        <v>0.99780000000000002</v>
      </c>
      <c r="X158" s="105">
        <v>0.99990000000000001</v>
      </c>
      <c r="Y158" s="105">
        <v>0.93720000000000003</v>
      </c>
      <c r="Z158" s="105">
        <v>0.98360000000000003</v>
      </c>
      <c r="AA158" s="105">
        <v>0.20660000000000001</v>
      </c>
      <c r="AB158" s="106" t="s">
        <v>142</v>
      </c>
      <c r="AC158" s="106" t="s">
        <v>146</v>
      </c>
      <c r="AD158" s="106" t="s">
        <v>51</v>
      </c>
      <c r="AE158" s="106" t="s">
        <v>80</v>
      </c>
      <c r="AF158" s="106" t="s">
        <v>184</v>
      </c>
      <c r="AG158" s="106" t="s">
        <v>152</v>
      </c>
      <c r="AH158" s="106" t="s">
        <v>51</v>
      </c>
      <c r="AI158" s="106" t="s">
        <v>80</v>
      </c>
      <c r="AJ158" s="106" t="s">
        <v>149</v>
      </c>
      <c r="AK158" s="106" t="s">
        <v>151</v>
      </c>
      <c r="AL158" s="106" t="s">
        <v>51</v>
      </c>
      <c r="AM158" s="106" t="s">
        <v>80</v>
      </c>
      <c r="AN158" s="109">
        <v>79</v>
      </c>
      <c r="AO158" s="109">
        <v>75</v>
      </c>
      <c r="AP158" s="109">
        <v>1</v>
      </c>
      <c r="AQ158" s="109">
        <v>54</v>
      </c>
      <c r="AR158" s="51"/>
      <c r="AS158" s="51">
        <v>8</v>
      </c>
      <c r="AT158" s="51">
        <v>8</v>
      </c>
      <c r="AU158" s="51">
        <v>0</v>
      </c>
      <c r="AV158" s="51">
        <v>8</v>
      </c>
      <c r="AW158" s="51"/>
      <c r="AX158" s="51"/>
      <c r="AY158" s="51">
        <v>15</v>
      </c>
      <c r="AZ158" s="51">
        <v>11</v>
      </c>
      <c r="BA158" s="51">
        <v>3</v>
      </c>
      <c r="BB158" s="51">
        <v>10</v>
      </c>
      <c r="BC158" s="51"/>
      <c r="BD158" s="115">
        <f t="shared" si="18"/>
        <v>455402696</v>
      </c>
      <c r="BE158" s="122">
        <f t="shared" si="20"/>
        <v>33070203.490000002</v>
      </c>
      <c r="BF158" s="128">
        <v>487486031.25221026</v>
      </c>
      <c r="BG158" s="128">
        <v>474417302.09221041</v>
      </c>
      <c r="BH158" s="128">
        <v>484486031.13221037</v>
      </c>
      <c r="BI158" s="50">
        <f t="shared" si="13"/>
        <v>13068729.159999847</v>
      </c>
      <c r="BJ158" s="50">
        <f t="shared" si="14"/>
        <v>488472899.49000001</v>
      </c>
      <c r="BK158" s="129" t="s">
        <v>198</v>
      </c>
      <c r="BL158" s="129" t="s">
        <v>199</v>
      </c>
      <c r="BM158" s="129" t="s">
        <v>200</v>
      </c>
    </row>
    <row r="159" spans="1:65" ht="135" x14ac:dyDescent="0.25">
      <c r="A159" s="20" t="s">
        <v>176</v>
      </c>
      <c r="B159" s="56">
        <f t="shared" si="19"/>
        <v>45015</v>
      </c>
      <c r="C159" s="32"/>
      <c r="D159" s="32"/>
      <c r="E159" s="87">
        <v>0.99504472767661056</v>
      </c>
      <c r="F159" s="88">
        <v>0.91500000000000004</v>
      </c>
      <c r="G159" s="88"/>
      <c r="H159" s="88"/>
      <c r="I159" s="35">
        <f t="shared" si="21"/>
        <v>-8.0044727676610528E-2</v>
      </c>
      <c r="J159" s="91">
        <v>45211</v>
      </c>
      <c r="K159" s="92">
        <v>-161</v>
      </c>
      <c r="L159" s="95">
        <v>116</v>
      </c>
      <c r="M159" s="95">
        <v>291</v>
      </c>
      <c r="N159" s="37"/>
      <c r="O159" s="101">
        <v>7418429</v>
      </c>
      <c r="P159" s="101">
        <v>7418429</v>
      </c>
      <c r="Q159" s="104">
        <v>111</v>
      </c>
      <c r="R159" s="104">
        <v>93</v>
      </c>
      <c r="S159" s="39">
        <f t="shared" si="17"/>
        <v>18</v>
      </c>
      <c r="T159" s="105">
        <v>1</v>
      </c>
      <c r="U159" s="105">
        <v>0.9829</v>
      </c>
      <c r="V159" s="105">
        <v>1</v>
      </c>
      <c r="W159" s="105">
        <v>0.99780000000000002</v>
      </c>
      <c r="X159" s="105">
        <v>0.99990000000000001</v>
      </c>
      <c r="Y159" s="105">
        <v>0.9375</v>
      </c>
      <c r="Z159" s="105">
        <v>0.999</v>
      </c>
      <c r="AA159" s="105">
        <v>0.21279999999999999</v>
      </c>
      <c r="AB159" s="106" t="s">
        <v>142</v>
      </c>
      <c r="AC159" s="106" t="s">
        <v>146</v>
      </c>
      <c r="AD159" s="106" t="s">
        <v>51</v>
      </c>
      <c r="AE159" s="106" t="s">
        <v>80</v>
      </c>
      <c r="AF159" s="106" t="s">
        <v>184</v>
      </c>
      <c r="AG159" s="106" t="s">
        <v>152</v>
      </c>
      <c r="AH159" s="106" t="s">
        <v>51</v>
      </c>
      <c r="AI159" s="106" t="s">
        <v>80</v>
      </c>
      <c r="AJ159" s="106" t="s">
        <v>149</v>
      </c>
      <c r="AK159" s="106" t="s">
        <v>151</v>
      </c>
      <c r="AL159" s="106" t="s">
        <v>51</v>
      </c>
      <c r="AM159" s="106" t="s">
        <v>80</v>
      </c>
      <c r="AN159" s="109">
        <v>79</v>
      </c>
      <c r="AO159" s="109">
        <v>75</v>
      </c>
      <c r="AP159" s="109">
        <v>1</v>
      </c>
      <c r="AQ159" s="109">
        <v>54</v>
      </c>
      <c r="AR159" s="51"/>
      <c r="AS159" s="51">
        <v>8</v>
      </c>
      <c r="AT159" s="51">
        <v>8</v>
      </c>
      <c r="AU159" s="51">
        <v>0</v>
      </c>
      <c r="AV159" s="51">
        <v>8</v>
      </c>
      <c r="AW159" s="51"/>
      <c r="AX159" s="51"/>
      <c r="AY159" s="51">
        <v>15</v>
      </c>
      <c r="AZ159" s="51">
        <v>11</v>
      </c>
      <c r="BA159" s="51">
        <v>3</v>
      </c>
      <c r="BB159" s="51">
        <v>10</v>
      </c>
      <c r="BC159" s="51"/>
      <c r="BD159" s="115">
        <f t="shared" si="18"/>
        <v>455402696</v>
      </c>
      <c r="BE159" s="122">
        <f t="shared" si="20"/>
        <v>33070203.490000002</v>
      </c>
      <c r="BF159" s="128">
        <v>487486031.25221026</v>
      </c>
      <c r="BG159" s="128">
        <v>474417302.09221041</v>
      </c>
      <c r="BH159" s="128">
        <v>484486031.13221037</v>
      </c>
      <c r="BI159" s="50">
        <f t="shared" si="13"/>
        <v>13068729.159999847</v>
      </c>
      <c r="BJ159" s="50">
        <f t="shared" si="14"/>
        <v>488472899.49000001</v>
      </c>
      <c r="BK159" s="129" t="s">
        <v>198</v>
      </c>
      <c r="BL159" s="129" t="s">
        <v>199</v>
      </c>
      <c r="BM159" s="129" t="s">
        <v>200</v>
      </c>
    </row>
    <row r="160" spans="1:65" ht="135" x14ac:dyDescent="0.25">
      <c r="A160" s="20" t="s">
        <v>176</v>
      </c>
      <c r="B160" s="56">
        <f t="shared" si="19"/>
        <v>45022</v>
      </c>
      <c r="C160" s="32"/>
      <c r="D160" s="32"/>
      <c r="E160" s="87">
        <v>0.99617581038367398</v>
      </c>
      <c r="F160" s="88">
        <v>0.91549999999999998</v>
      </c>
      <c r="G160" s="88"/>
      <c r="H160" s="88"/>
      <c r="I160" s="35">
        <f t="shared" si="21"/>
        <v>-8.0675810383673996E-2</v>
      </c>
      <c r="J160" s="91">
        <v>45217</v>
      </c>
      <c r="K160" s="92">
        <v>-167</v>
      </c>
      <c r="L160" s="95">
        <v>53</v>
      </c>
      <c r="M160" s="95">
        <v>291</v>
      </c>
      <c r="N160" s="37"/>
      <c r="O160" s="101">
        <v>7434479</v>
      </c>
      <c r="P160" s="101">
        <v>7434479</v>
      </c>
      <c r="Q160" s="104">
        <v>113</v>
      </c>
      <c r="R160" s="104">
        <v>93</v>
      </c>
      <c r="S160" s="39">
        <f t="shared" si="17"/>
        <v>20</v>
      </c>
      <c r="T160" s="105">
        <v>1</v>
      </c>
      <c r="U160" s="105">
        <v>0.9829</v>
      </c>
      <c r="V160" s="105">
        <v>1</v>
      </c>
      <c r="W160" s="105">
        <v>0.99780000000000002</v>
      </c>
      <c r="X160" s="105">
        <v>1</v>
      </c>
      <c r="Y160" s="105">
        <v>0.93769999999999998</v>
      </c>
      <c r="Z160" s="105">
        <v>0.999</v>
      </c>
      <c r="AA160" s="105">
        <v>0.22650000000000001</v>
      </c>
      <c r="AB160" s="106" t="s">
        <v>142</v>
      </c>
      <c r="AC160" s="106" t="s">
        <v>146</v>
      </c>
      <c r="AD160" s="106" t="s">
        <v>51</v>
      </c>
      <c r="AE160" s="106" t="s">
        <v>80</v>
      </c>
      <c r="AF160" s="106" t="s">
        <v>184</v>
      </c>
      <c r="AG160" s="106" t="s">
        <v>152</v>
      </c>
      <c r="AH160" s="106" t="s">
        <v>51</v>
      </c>
      <c r="AI160" s="106" t="s">
        <v>80</v>
      </c>
      <c r="AJ160" s="106" t="s">
        <v>149</v>
      </c>
      <c r="AK160" s="106" t="s">
        <v>151</v>
      </c>
      <c r="AL160" s="106" t="s">
        <v>51</v>
      </c>
      <c r="AM160" s="106" t="s">
        <v>80</v>
      </c>
      <c r="AN160" s="109">
        <v>79</v>
      </c>
      <c r="AO160" s="109">
        <v>75</v>
      </c>
      <c r="AP160" s="109">
        <v>1</v>
      </c>
      <c r="AQ160" s="109">
        <v>54</v>
      </c>
      <c r="AR160" s="51"/>
      <c r="AS160" s="51">
        <v>8</v>
      </c>
      <c r="AT160" s="51">
        <v>8</v>
      </c>
      <c r="AU160" s="51">
        <v>0</v>
      </c>
      <c r="AV160" s="51">
        <v>8</v>
      </c>
      <c r="AW160" s="51"/>
      <c r="AX160" s="51"/>
      <c r="AY160" s="51">
        <v>15</v>
      </c>
      <c r="AZ160" s="51">
        <v>11</v>
      </c>
      <c r="BA160" s="51">
        <v>3</v>
      </c>
      <c r="BB160" s="51">
        <v>10</v>
      </c>
      <c r="BC160" s="51"/>
      <c r="BD160" s="115">
        <f t="shared" si="18"/>
        <v>455402696</v>
      </c>
      <c r="BE160" s="122">
        <f t="shared" si="20"/>
        <v>33070203.490000002</v>
      </c>
      <c r="BF160" s="128">
        <v>487486031.25221026</v>
      </c>
      <c r="BG160" s="128">
        <v>474417302.09221041</v>
      </c>
      <c r="BH160" s="128">
        <v>484486031.13221037</v>
      </c>
      <c r="BI160" s="50">
        <f t="shared" si="13"/>
        <v>13068729.159999847</v>
      </c>
      <c r="BJ160" s="50">
        <f t="shared" si="14"/>
        <v>488472899.49000001</v>
      </c>
      <c r="BK160" s="129" t="s">
        <v>198</v>
      </c>
      <c r="BL160" s="129" t="s">
        <v>199</v>
      </c>
      <c r="BM160" s="129" t="s">
        <v>200</v>
      </c>
    </row>
    <row r="161" spans="1:65" ht="135" x14ac:dyDescent="0.25">
      <c r="A161" s="20" t="s">
        <v>176</v>
      </c>
      <c r="B161" s="56">
        <f t="shared" si="19"/>
        <v>45029</v>
      </c>
      <c r="C161" s="32"/>
      <c r="D161" s="32"/>
      <c r="E161" s="87">
        <v>0.99751814330833299</v>
      </c>
      <c r="F161" s="88">
        <v>0.91590000000000005</v>
      </c>
      <c r="G161" s="88"/>
      <c r="H161" s="88"/>
      <c r="I161" s="35">
        <f t="shared" si="21"/>
        <v>-8.1618143308332947E-2</v>
      </c>
      <c r="J161" s="91">
        <v>45224</v>
      </c>
      <c r="K161" s="92">
        <v>-174</v>
      </c>
      <c r="L161" s="95">
        <v>31</v>
      </c>
      <c r="M161" s="95">
        <v>291</v>
      </c>
      <c r="N161" s="37"/>
      <c r="O161" s="101">
        <v>7450391</v>
      </c>
      <c r="P161" s="101">
        <v>7450391</v>
      </c>
      <c r="Q161" s="104">
        <v>113</v>
      </c>
      <c r="R161" s="104">
        <v>94</v>
      </c>
      <c r="S161" s="39">
        <f t="shared" si="17"/>
        <v>19</v>
      </c>
      <c r="T161" s="105">
        <v>1</v>
      </c>
      <c r="U161" s="105">
        <v>0.98299999999999998</v>
      </c>
      <c r="V161" s="105">
        <v>1</v>
      </c>
      <c r="W161" s="105">
        <v>0.99780000000000002</v>
      </c>
      <c r="X161" s="105">
        <v>1</v>
      </c>
      <c r="Y161" s="105">
        <v>0.93799999999999994</v>
      </c>
      <c r="Z161" s="105">
        <v>1</v>
      </c>
      <c r="AA161" s="105">
        <v>0.23350000000000001</v>
      </c>
      <c r="AB161" s="106" t="s">
        <v>142</v>
      </c>
      <c r="AC161" s="106" t="s">
        <v>146</v>
      </c>
      <c r="AD161" s="106" t="s">
        <v>51</v>
      </c>
      <c r="AE161" s="106" t="s">
        <v>80</v>
      </c>
      <c r="AF161" s="106" t="s">
        <v>184</v>
      </c>
      <c r="AG161" s="106" t="s">
        <v>152</v>
      </c>
      <c r="AH161" s="106" t="s">
        <v>51</v>
      </c>
      <c r="AI161" s="106" t="s">
        <v>80</v>
      </c>
      <c r="AJ161" s="106" t="s">
        <v>149</v>
      </c>
      <c r="AK161" s="106" t="s">
        <v>151</v>
      </c>
      <c r="AL161" s="106" t="s">
        <v>51</v>
      </c>
      <c r="AM161" s="106" t="s">
        <v>80</v>
      </c>
      <c r="AN161" s="109">
        <v>79</v>
      </c>
      <c r="AO161" s="109">
        <v>75</v>
      </c>
      <c r="AP161" s="109">
        <v>1</v>
      </c>
      <c r="AQ161" s="109">
        <v>54</v>
      </c>
      <c r="AR161" s="51"/>
      <c r="AS161" s="51">
        <v>8</v>
      </c>
      <c r="AT161" s="51">
        <v>8</v>
      </c>
      <c r="AU161" s="51">
        <v>0</v>
      </c>
      <c r="AV161" s="51">
        <v>8</v>
      </c>
      <c r="AW161" s="51"/>
      <c r="AX161" s="51"/>
      <c r="AY161" s="51">
        <v>15</v>
      </c>
      <c r="AZ161" s="51">
        <v>11</v>
      </c>
      <c r="BA161" s="51">
        <v>3</v>
      </c>
      <c r="BB161" s="51">
        <v>10</v>
      </c>
      <c r="BC161" s="51"/>
      <c r="BD161" s="115">
        <f t="shared" si="18"/>
        <v>455402696</v>
      </c>
      <c r="BE161" s="122">
        <f t="shared" si="20"/>
        <v>33070203.490000002</v>
      </c>
      <c r="BF161" s="128">
        <v>486323033.4622103</v>
      </c>
      <c r="BG161" s="128">
        <v>474417302.09221041</v>
      </c>
      <c r="BH161" s="128">
        <v>486323033.4622103</v>
      </c>
      <c r="BI161" s="50">
        <f t="shared" si="13"/>
        <v>11905731.369999886</v>
      </c>
      <c r="BJ161" s="50">
        <f t="shared" si="14"/>
        <v>488472899.49000001</v>
      </c>
      <c r="BK161" s="129" t="s">
        <v>198</v>
      </c>
      <c r="BL161" s="129" t="s">
        <v>199</v>
      </c>
      <c r="BM161" s="129" t="s">
        <v>200</v>
      </c>
    </row>
    <row r="162" spans="1:65" ht="135" x14ac:dyDescent="0.25">
      <c r="A162" s="20" t="s">
        <v>176</v>
      </c>
      <c r="B162" s="56">
        <f t="shared" si="19"/>
        <v>45036</v>
      </c>
      <c r="C162" s="32"/>
      <c r="D162" s="32"/>
      <c r="E162" s="87">
        <v>0.99872186571206767</v>
      </c>
      <c r="F162" s="88">
        <v>0.91620000000000001</v>
      </c>
      <c r="G162" s="88"/>
      <c r="H162" s="88"/>
      <c r="I162" s="35">
        <f t="shared" si="21"/>
        <v>-8.2521865712067655E-2</v>
      </c>
      <c r="J162" s="91">
        <v>45231</v>
      </c>
      <c r="K162" s="92">
        <v>-181</v>
      </c>
      <c r="L162" s="95">
        <v>23</v>
      </c>
      <c r="M162" s="95">
        <v>291</v>
      </c>
      <c r="N162" s="37"/>
      <c r="O162" s="101">
        <v>7465139</v>
      </c>
      <c r="P162" s="101">
        <v>7465139</v>
      </c>
      <c r="Q162" s="104">
        <v>116</v>
      </c>
      <c r="R162" s="104">
        <v>94</v>
      </c>
      <c r="S162" s="39">
        <f t="shared" si="17"/>
        <v>22</v>
      </c>
      <c r="T162" s="105">
        <v>1</v>
      </c>
      <c r="U162" s="105">
        <v>0.98319999999999996</v>
      </c>
      <c r="V162" s="105">
        <v>1</v>
      </c>
      <c r="W162" s="105">
        <v>0.99780000000000002</v>
      </c>
      <c r="X162" s="105">
        <v>1</v>
      </c>
      <c r="Y162" s="105">
        <v>0.93810000000000004</v>
      </c>
      <c r="Z162" s="105">
        <v>1</v>
      </c>
      <c r="AA162" s="105">
        <v>0.2402</v>
      </c>
      <c r="AB162" s="106" t="s">
        <v>142</v>
      </c>
      <c r="AC162" s="106" t="s">
        <v>146</v>
      </c>
      <c r="AD162" s="106" t="s">
        <v>51</v>
      </c>
      <c r="AE162" s="106" t="s">
        <v>80</v>
      </c>
      <c r="AF162" s="106" t="s">
        <v>184</v>
      </c>
      <c r="AG162" s="106" t="s">
        <v>152</v>
      </c>
      <c r="AH162" s="106" t="s">
        <v>51</v>
      </c>
      <c r="AI162" s="106" t="s">
        <v>80</v>
      </c>
      <c r="AJ162" s="106" t="s">
        <v>149</v>
      </c>
      <c r="AK162" s="106" t="s">
        <v>151</v>
      </c>
      <c r="AL162" s="106" t="s">
        <v>51</v>
      </c>
      <c r="AM162" s="106" t="s">
        <v>80</v>
      </c>
      <c r="AN162" s="109">
        <v>79</v>
      </c>
      <c r="AO162" s="109">
        <v>75</v>
      </c>
      <c r="AP162" s="109">
        <v>1</v>
      </c>
      <c r="AQ162" s="109">
        <v>54</v>
      </c>
      <c r="AR162" s="51"/>
      <c r="AS162" s="51">
        <v>8</v>
      </c>
      <c r="AT162" s="51">
        <v>8</v>
      </c>
      <c r="AU162" s="51">
        <v>0</v>
      </c>
      <c r="AV162" s="51">
        <v>8</v>
      </c>
      <c r="AW162" s="51"/>
      <c r="AX162" s="51"/>
      <c r="AY162" s="51">
        <v>15</v>
      </c>
      <c r="AZ162" s="51">
        <v>11</v>
      </c>
      <c r="BA162" s="51">
        <v>3</v>
      </c>
      <c r="BB162" s="51">
        <v>10</v>
      </c>
      <c r="BC162" s="51"/>
      <c r="BD162" s="115">
        <f t="shared" si="18"/>
        <v>455402696</v>
      </c>
      <c r="BE162" s="122">
        <f t="shared" si="20"/>
        <v>33070203.490000002</v>
      </c>
      <c r="BF162" s="128">
        <v>486323033.4622103</v>
      </c>
      <c r="BG162" s="128">
        <v>474417302.09221041</v>
      </c>
      <c r="BH162" s="128">
        <v>486323033.4622103</v>
      </c>
      <c r="BI162" s="50">
        <f t="shared" si="13"/>
        <v>11905731.369999886</v>
      </c>
      <c r="BJ162" s="50">
        <f t="shared" si="14"/>
        <v>488472899.49000001</v>
      </c>
      <c r="BK162" s="129" t="s">
        <v>198</v>
      </c>
      <c r="BL162" s="129" t="s">
        <v>199</v>
      </c>
      <c r="BM162" s="129" t="s">
        <v>200</v>
      </c>
    </row>
    <row r="163" spans="1:65" ht="135" x14ac:dyDescent="0.25">
      <c r="A163" s="20" t="s">
        <v>176</v>
      </c>
      <c r="B163" s="56">
        <f t="shared" si="19"/>
        <v>45043</v>
      </c>
      <c r="C163" s="32"/>
      <c r="D163" s="32"/>
      <c r="E163" s="87">
        <v>1</v>
      </c>
      <c r="F163" s="88">
        <v>0.91679999999999995</v>
      </c>
      <c r="G163" s="88"/>
      <c r="H163" s="88"/>
      <c r="I163" s="35">
        <f t="shared" si="21"/>
        <v>-8.3200000000000052E-2</v>
      </c>
      <c r="J163" s="91">
        <v>45235</v>
      </c>
      <c r="K163" s="92">
        <v>-185</v>
      </c>
      <c r="L163" s="95">
        <v>43</v>
      </c>
      <c r="M163" s="95">
        <v>291</v>
      </c>
      <c r="N163" s="37"/>
      <c r="O163" s="101">
        <v>7477013</v>
      </c>
      <c r="P163" s="101">
        <v>7477013</v>
      </c>
      <c r="Q163" s="104">
        <v>116</v>
      </c>
      <c r="R163" s="104">
        <v>94</v>
      </c>
      <c r="S163" s="39">
        <f t="shared" si="17"/>
        <v>22</v>
      </c>
      <c r="T163" s="105">
        <v>1</v>
      </c>
      <c r="U163" s="105">
        <v>0.98319999999999996</v>
      </c>
      <c r="V163" s="105">
        <v>1</v>
      </c>
      <c r="W163" s="105">
        <v>0.99780000000000002</v>
      </c>
      <c r="X163" s="105">
        <v>1</v>
      </c>
      <c r="Y163" s="105">
        <v>0.93810000000000004</v>
      </c>
      <c r="Z163" s="105">
        <v>1</v>
      </c>
      <c r="AA163" s="105">
        <v>0.2455</v>
      </c>
      <c r="AB163" s="106" t="s">
        <v>142</v>
      </c>
      <c r="AC163" s="106" t="s">
        <v>146</v>
      </c>
      <c r="AD163" s="106" t="s">
        <v>51</v>
      </c>
      <c r="AE163" s="106" t="s">
        <v>80</v>
      </c>
      <c r="AF163" s="106" t="s">
        <v>184</v>
      </c>
      <c r="AG163" s="106" t="s">
        <v>152</v>
      </c>
      <c r="AH163" s="106" t="s">
        <v>51</v>
      </c>
      <c r="AI163" s="106" t="s">
        <v>80</v>
      </c>
      <c r="AJ163" s="106" t="s">
        <v>149</v>
      </c>
      <c r="AK163" s="106" t="s">
        <v>151</v>
      </c>
      <c r="AL163" s="106" t="s">
        <v>51</v>
      </c>
      <c r="AM163" s="106" t="s">
        <v>80</v>
      </c>
      <c r="AN163" s="109">
        <v>79</v>
      </c>
      <c r="AO163" s="109">
        <v>75</v>
      </c>
      <c r="AP163" s="109">
        <v>1</v>
      </c>
      <c r="AQ163" s="109">
        <v>54</v>
      </c>
      <c r="AR163" s="51"/>
      <c r="AS163" s="51">
        <v>8</v>
      </c>
      <c r="AT163" s="51">
        <v>8</v>
      </c>
      <c r="AU163" s="51">
        <v>0</v>
      </c>
      <c r="AV163" s="51">
        <v>8</v>
      </c>
      <c r="AW163" s="51"/>
      <c r="AX163" s="51"/>
      <c r="AY163" s="51">
        <v>15</v>
      </c>
      <c r="AZ163" s="51">
        <v>11</v>
      </c>
      <c r="BA163" s="51">
        <v>3</v>
      </c>
      <c r="BB163" s="51">
        <v>10</v>
      </c>
      <c r="BC163" s="51"/>
      <c r="BD163" s="115">
        <f t="shared" si="18"/>
        <v>455402696</v>
      </c>
      <c r="BE163" s="122">
        <f t="shared" si="20"/>
        <v>33070203.490000002</v>
      </c>
      <c r="BF163" s="128">
        <v>486323033.4622103</v>
      </c>
      <c r="BG163" s="128">
        <v>474417302.09221041</v>
      </c>
      <c r="BH163" s="128">
        <v>486323033.4622103</v>
      </c>
      <c r="BI163" s="50">
        <f t="shared" si="13"/>
        <v>11905731.369999886</v>
      </c>
      <c r="BJ163" s="50">
        <f t="shared" si="14"/>
        <v>488472899.49000001</v>
      </c>
      <c r="BK163" s="129" t="s">
        <v>198</v>
      </c>
      <c r="BL163" s="129" t="s">
        <v>199</v>
      </c>
      <c r="BM163" s="129" t="s">
        <v>200</v>
      </c>
    </row>
    <row r="164" spans="1:65" ht="135" x14ac:dyDescent="0.25">
      <c r="A164" s="20" t="s">
        <v>176</v>
      </c>
      <c r="B164" s="56">
        <f t="shared" si="19"/>
        <v>45050</v>
      </c>
      <c r="C164" s="32"/>
      <c r="D164" s="32"/>
      <c r="E164" s="87">
        <v>1</v>
      </c>
      <c r="F164" s="88">
        <v>0.91700000000000004</v>
      </c>
      <c r="G164" s="88"/>
      <c r="H164" s="88"/>
      <c r="I164" s="35">
        <f t="shared" si="21"/>
        <v>-8.2999999999999963E-2</v>
      </c>
      <c r="J164" s="91">
        <v>45242</v>
      </c>
      <c r="K164" s="92">
        <v>-192</v>
      </c>
      <c r="L164" s="95">
        <v>74</v>
      </c>
      <c r="M164" s="95">
        <v>291</v>
      </c>
      <c r="N164" s="37"/>
      <c r="O164" s="101">
        <v>7500645</v>
      </c>
      <c r="P164" s="101">
        <v>7500645</v>
      </c>
      <c r="Q164" s="104">
        <v>116</v>
      </c>
      <c r="R164" s="104">
        <v>94</v>
      </c>
      <c r="S164" s="39">
        <f t="shared" si="17"/>
        <v>22</v>
      </c>
      <c r="T164" s="105">
        <v>1</v>
      </c>
      <c r="U164" s="105">
        <v>0.98319999999999996</v>
      </c>
      <c r="V164" s="105">
        <v>1</v>
      </c>
      <c r="W164" s="105">
        <v>0.99780000000000002</v>
      </c>
      <c r="X164" s="105">
        <v>1</v>
      </c>
      <c r="Y164" s="105">
        <v>0.93820000000000003</v>
      </c>
      <c r="Z164" s="105">
        <v>1</v>
      </c>
      <c r="AA164" s="105">
        <v>0.25600000000000001</v>
      </c>
      <c r="AB164" s="106" t="s">
        <v>142</v>
      </c>
      <c r="AC164" s="106" t="s">
        <v>146</v>
      </c>
      <c r="AD164" s="106" t="s">
        <v>51</v>
      </c>
      <c r="AE164" s="106" t="s">
        <v>80</v>
      </c>
      <c r="AF164" s="106" t="s">
        <v>184</v>
      </c>
      <c r="AG164" s="106" t="s">
        <v>152</v>
      </c>
      <c r="AH164" s="106" t="s">
        <v>51</v>
      </c>
      <c r="AI164" s="106" t="s">
        <v>80</v>
      </c>
      <c r="AJ164" s="106" t="s">
        <v>149</v>
      </c>
      <c r="AK164" s="106" t="s">
        <v>151</v>
      </c>
      <c r="AL164" s="106" t="s">
        <v>51</v>
      </c>
      <c r="AM164" s="106" t="s">
        <v>80</v>
      </c>
      <c r="AN164" s="109">
        <v>79</v>
      </c>
      <c r="AO164" s="109">
        <v>75</v>
      </c>
      <c r="AP164" s="109">
        <v>1</v>
      </c>
      <c r="AQ164" s="109">
        <v>54</v>
      </c>
      <c r="AR164" s="51"/>
      <c r="AS164" s="51">
        <v>8</v>
      </c>
      <c r="AT164" s="51">
        <v>8</v>
      </c>
      <c r="AU164" s="51">
        <v>0</v>
      </c>
      <c r="AV164" s="51">
        <v>8</v>
      </c>
      <c r="AW164" s="51"/>
      <c r="AX164" s="51"/>
      <c r="AY164" s="51">
        <v>15</v>
      </c>
      <c r="AZ164" s="51">
        <v>11</v>
      </c>
      <c r="BA164" s="51">
        <v>3</v>
      </c>
      <c r="BB164" s="51">
        <v>10</v>
      </c>
      <c r="BC164" s="51"/>
      <c r="BD164" s="115">
        <f t="shared" si="18"/>
        <v>455402696</v>
      </c>
      <c r="BE164" s="122">
        <f t="shared" si="20"/>
        <v>33070203.490000002</v>
      </c>
      <c r="BF164" s="128">
        <v>486323033.4622103</v>
      </c>
      <c r="BG164" s="128">
        <v>474417302.09221041</v>
      </c>
      <c r="BH164" s="128">
        <v>486323033.4622103</v>
      </c>
      <c r="BI164" s="50">
        <f t="shared" si="13"/>
        <v>11905731.369999886</v>
      </c>
      <c r="BJ164" s="50">
        <f t="shared" si="14"/>
        <v>488472899.49000001</v>
      </c>
      <c r="BK164" s="129" t="s">
        <v>198</v>
      </c>
      <c r="BL164" s="129" t="s">
        <v>199</v>
      </c>
      <c r="BM164" s="129" t="s">
        <v>200</v>
      </c>
    </row>
    <row r="165" spans="1:65" ht="135" x14ac:dyDescent="0.25">
      <c r="A165" s="20" t="s">
        <v>176</v>
      </c>
      <c r="B165" s="56">
        <f t="shared" si="19"/>
        <v>45057</v>
      </c>
      <c r="C165" s="32"/>
      <c r="D165" s="32"/>
      <c r="E165" s="87">
        <v>1</v>
      </c>
      <c r="F165" s="88">
        <v>0.9173</v>
      </c>
      <c r="G165" s="88"/>
      <c r="H165" s="88"/>
      <c r="I165" s="35">
        <f t="shared" si="21"/>
        <v>-8.2699999999999996E-2</v>
      </c>
      <c r="J165" s="91">
        <v>45249</v>
      </c>
      <c r="K165" s="92">
        <v>-199</v>
      </c>
      <c r="L165" s="95">
        <v>0</v>
      </c>
      <c r="M165" s="95">
        <v>291</v>
      </c>
      <c r="N165" s="37"/>
      <c r="O165" s="101">
        <v>7528948</v>
      </c>
      <c r="P165" s="101">
        <v>7528948</v>
      </c>
      <c r="Q165" s="104">
        <v>116</v>
      </c>
      <c r="R165" s="104">
        <v>102</v>
      </c>
      <c r="S165" s="39">
        <f t="shared" si="17"/>
        <v>14</v>
      </c>
      <c r="T165" s="105">
        <v>1</v>
      </c>
      <c r="U165" s="105">
        <v>0.98319999999999996</v>
      </c>
      <c r="V165" s="105">
        <v>1</v>
      </c>
      <c r="W165" s="105">
        <v>0.99780000000000002</v>
      </c>
      <c r="X165" s="105">
        <v>1</v>
      </c>
      <c r="Y165" s="105">
        <v>0.93820000000000003</v>
      </c>
      <c r="Z165" s="105">
        <v>1</v>
      </c>
      <c r="AA165" s="105">
        <v>0.26129999999999998</v>
      </c>
      <c r="AB165" s="106" t="s">
        <v>142</v>
      </c>
      <c r="AC165" s="106" t="s">
        <v>146</v>
      </c>
      <c r="AD165" s="106" t="s">
        <v>51</v>
      </c>
      <c r="AE165" s="106" t="s">
        <v>80</v>
      </c>
      <c r="AF165" s="106" t="s">
        <v>184</v>
      </c>
      <c r="AG165" s="106" t="s">
        <v>152</v>
      </c>
      <c r="AH165" s="106" t="s">
        <v>51</v>
      </c>
      <c r="AI165" s="106" t="s">
        <v>80</v>
      </c>
      <c r="AJ165" s="106" t="s">
        <v>149</v>
      </c>
      <c r="AK165" s="106" t="s">
        <v>151</v>
      </c>
      <c r="AL165" s="106" t="s">
        <v>51</v>
      </c>
      <c r="AM165" s="106" t="s">
        <v>80</v>
      </c>
      <c r="AN165" s="109">
        <v>79</v>
      </c>
      <c r="AO165" s="109">
        <v>75</v>
      </c>
      <c r="AP165" s="109">
        <v>1</v>
      </c>
      <c r="AQ165" s="109">
        <v>54</v>
      </c>
      <c r="AR165" s="51"/>
      <c r="AS165" s="51">
        <v>8</v>
      </c>
      <c r="AT165" s="51">
        <v>8</v>
      </c>
      <c r="AU165" s="51">
        <v>0</v>
      </c>
      <c r="AV165" s="51">
        <v>8</v>
      </c>
      <c r="AW165" s="51"/>
      <c r="AX165" s="51"/>
      <c r="AY165" s="51">
        <v>15</v>
      </c>
      <c r="AZ165" s="51">
        <v>11</v>
      </c>
      <c r="BA165" s="51">
        <v>3</v>
      </c>
      <c r="BB165" s="51">
        <v>10</v>
      </c>
      <c r="BC165" s="51"/>
      <c r="BD165" s="115">
        <f t="shared" si="18"/>
        <v>455402696</v>
      </c>
      <c r="BE165" s="122">
        <f t="shared" si="20"/>
        <v>33070203.490000002</v>
      </c>
      <c r="BF165" s="128">
        <v>486323033.4622103</v>
      </c>
      <c r="BG165" s="128">
        <v>474417302.09221041</v>
      </c>
      <c r="BH165" s="128">
        <v>486323033.4622103</v>
      </c>
      <c r="BI165" s="50">
        <f t="shared" si="13"/>
        <v>11905731.369999886</v>
      </c>
      <c r="BJ165" s="50">
        <f t="shared" si="14"/>
        <v>488472899.49000001</v>
      </c>
      <c r="BK165" s="129" t="s">
        <v>198</v>
      </c>
      <c r="BL165" s="129" t="s">
        <v>199</v>
      </c>
      <c r="BM165" s="129" t="s">
        <v>200</v>
      </c>
    </row>
    <row r="166" spans="1:65" ht="135" x14ac:dyDescent="0.25">
      <c r="A166" s="20" t="s">
        <v>176</v>
      </c>
      <c r="B166" s="56">
        <f t="shared" si="19"/>
        <v>45064</v>
      </c>
      <c r="C166" s="32"/>
      <c r="D166" s="32"/>
      <c r="E166" s="87">
        <v>1</v>
      </c>
      <c r="F166" s="87">
        <v>0.91749999999999998</v>
      </c>
      <c r="G166" s="87"/>
      <c r="H166" s="87"/>
      <c r="I166" s="35">
        <f t="shared" si="21"/>
        <v>-8.2500000000000018E-2</v>
      </c>
      <c r="J166" s="91">
        <v>45256</v>
      </c>
      <c r="K166" s="92">
        <v>-206</v>
      </c>
      <c r="L166" s="95">
        <v>0</v>
      </c>
      <c r="M166" s="95">
        <v>291</v>
      </c>
      <c r="N166" s="37"/>
      <c r="O166" s="101">
        <v>7553687</v>
      </c>
      <c r="P166" s="101">
        <v>7553687</v>
      </c>
      <c r="Q166" s="104">
        <v>116</v>
      </c>
      <c r="R166" s="104">
        <v>102</v>
      </c>
      <c r="S166" s="39">
        <f t="shared" si="17"/>
        <v>14</v>
      </c>
      <c r="T166" s="105">
        <v>1</v>
      </c>
      <c r="U166" s="105">
        <v>0.98319999999999996</v>
      </c>
      <c r="V166" s="105">
        <v>1</v>
      </c>
      <c r="W166" s="105">
        <v>0.99780000000000002</v>
      </c>
      <c r="X166" s="105">
        <v>1</v>
      </c>
      <c r="Y166" s="105">
        <v>0.93830000000000002</v>
      </c>
      <c r="Z166" s="105">
        <v>1</v>
      </c>
      <c r="AA166" s="105">
        <v>0.26519999999999999</v>
      </c>
      <c r="AB166" s="106" t="s">
        <v>142</v>
      </c>
      <c r="AC166" s="106" t="s">
        <v>146</v>
      </c>
      <c r="AD166" s="106" t="s">
        <v>51</v>
      </c>
      <c r="AE166" s="106" t="s">
        <v>80</v>
      </c>
      <c r="AF166" s="106" t="s">
        <v>184</v>
      </c>
      <c r="AG166" s="106" t="s">
        <v>152</v>
      </c>
      <c r="AH166" s="106" t="s">
        <v>51</v>
      </c>
      <c r="AI166" s="106" t="s">
        <v>80</v>
      </c>
      <c r="AJ166" s="106" t="s">
        <v>149</v>
      </c>
      <c r="AK166" s="106" t="s">
        <v>151</v>
      </c>
      <c r="AL166" s="106" t="s">
        <v>51</v>
      </c>
      <c r="AM166" s="106" t="s">
        <v>80</v>
      </c>
      <c r="AN166" s="109">
        <v>79</v>
      </c>
      <c r="AO166" s="109">
        <v>75</v>
      </c>
      <c r="AP166" s="109">
        <v>1</v>
      </c>
      <c r="AQ166" s="109">
        <v>54</v>
      </c>
      <c r="AR166" s="51"/>
      <c r="AS166" s="51">
        <v>8</v>
      </c>
      <c r="AT166" s="51">
        <v>8</v>
      </c>
      <c r="AU166" s="51">
        <v>0</v>
      </c>
      <c r="AV166" s="51">
        <v>8</v>
      </c>
      <c r="AW166" s="51"/>
      <c r="AX166" s="51"/>
      <c r="AY166" s="51">
        <v>15</v>
      </c>
      <c r="AZ166" s="51">
        <v>11</v>
      </c>
      <c r="BA166" s="51">
        <v>3</v>
      </c>
      <c r="BB166" s="51">
        <v>10</v>
      </c>
      <c r="BC166" s="51"/>
      <c r="BD166" s="115">
        <f t="shared" si="18"/>
        <v>455402696</v>
      </c>
      <c r="BE166" s="122">
        <f t="shared" si="20"/>
        <v>33070203.490000002</v>
      </c>
      <c r="BF166" s="128">
        <v>486488223.30992937</v>
      </c>
      <c r="BG166" s="128">
        <v>474417302.09221041</v>
      </c>
      <c r="BH166" s="128">
        <v>486323033.4622103</v>
      </c>
      <c r="BI166" s="50">
        <f t="shared" si="13"/>
        <v>12070921.217718959</v>
      </c>
      <c r="BJ166" s="50">
        <f t="shared" si="14"/>
        <v>488472899.49000001</v>
      </c>
      <c r="BK166" s="129" t="s">
        <v>198</v>
      </c>
      <c r="BL166" s="129" t="s">
        <v>199</v>
      </c>
      <c r="BM166" s="129" t="s">
        <v>200</v>
      </c>
    </row>
    <row r="167" spans="1:65" ht="135" x14ac:dyDescent="0.25">
      <c r="A167" s="20" t="s">
        <v>176</v>
      </c>
      <c r="B167" s="56">
        <f t="shared" si="19"/>
        <v>45071</v>
      </c>
      <c r="C167" s="32"/>
      <c r="D167" s="32"/>
      <c r="E167" s="87">
        <v>1</v>
      </c>
      <c r="F167" s="87">
        <v>0.91759999999999997</v>
      </c>
      <c r="G167" s="87"/>
      <c r="H167" s="87"/>
      <c r="I167" s="35">
        <f t="shared" si="21"/>
        <v>-8.2400000000000029E-2</v>
      </c>
      <c r="J167" s="91">
        <v>45263</v>
      </c>
      <c r="K167" s="92">
        <v>-213</v>
      </c>
      <c r="L167" s="95">
        <v>0</v>
      </c>
      <c r="M167" s="95">
        <v>201</v>
      </c>
      <c r="N167" s="37"/>
      <c r="O167" s="101">
        <v>7605960</v>
      </c>
      <c r="P167" s="101">
        <v>7605960</v>
      </c>
      <c r="Q167" s="104">
        <v>116</v>
      </c>
      <c r="R167" s="104">
        <v>102</v>
      </c>
      <c r="S167" s="39">
        <f t="shared" si="17"/>
        <v>14</v>
      </c>
      <c r="T167" s="105">
        <v>1</v>
      </c>
      <c r="U167" s="105">
        <v>0.98319999999999996</v>
      </c>
      <c r="V167" s="105">
        <v>1</v>
      </c>
      <c r="W167" s="105">
        <v>0.99780000000000002</v>
      </c>
      <c r="X167" s="105">
        <v>1</v>
      </c>
      <c r="Y167" s="105">
        <v>0.9385</v>
      </c>
      <c r="Z167" s="105">
        <v>1</v>
      </c>
      <c r="AA167" s="105">
        <v>0.26519999999999999</v>
      </c>
      <c r="AB167" s="106" t="s">
        <v>142</v>
      </c>
      <c r="AC167" s="106" t="s">
        <v>146</v>
      </c>
      <c r="AD167" s="106" t="s">
        <v>51</v>
      </c>
      <c r="AE167" s="106" t="s">
        <v>80</v>
      </c>
      <c r="AF167" s="106" t="s">
        <v>184</v>
      </c>
      <c r="AG167" s="106" t="s">
        <v>152</v>
      </c>
      <c r="AH167" s="106" t="s">
        <v>51</v>
      </c>
      <c r="AI167" s="106" t="s">
        <v>80</v>
      </c>
      <c r="AJ167" s="106" t="s">
        <v>149</v>
      </c>
      <c r="AK167" s="106" t="s">
        <v>151</v>
      </c>
      <c r="AL167" s="106" t="s">
        <v>51</v>
      </c>
      <c r="AM167" s="106" t="s">
        <v>80</v>
      </c>
      <c r="AN167" s="109">
        <v>79</v>
      </c>
      <c r="AO167" s="109">
        <v>75</v>
      </c>
      <c r="AP167" s="109">
        <v>1</v>
      </c>
      <c r="AQ167" s="109">
        <v>54</v>
      </c>
      <c r="AR167" s="51"/>
      <c r="AS167" s="51">
        <v>8</v>
      </c>
      <c r="AT167" s="51">
        <v>8</v>
      </c>
      <c r="AU167" s="51">
        <v>0</v>
      </c>
      <c r="AV167" s="51">
        <v>8</v>
      </c>
      <c r="AW167" s="51"/>
      <c r="AX167" s="51"/>
      <c r="AY167" s="51">
        <v>15</v>
      </c>
      <c r="AZ167" s="51">
        <v>11</v>
      </c>
      <c r="BA167" s="51">
        <v>3</v>
      </c>
      <c r="BB167" s="51">
        <v>10</v>
      </c>
      <c r="BC167" s="51"/>
      <c r="BD167" s="115">
        <f t="shared" si="18"/>
        <v>455402696</v>
      </c>
      <c r="BE167" s="122">
        <f t="shared" si="20"/>
        <v>33070203.490000002</v>
      </c>
      <c r="BF167" s="128">
        <v>486488223.30992937</v>
      </c>
      <c r="BG167" s="128">
        <v>474417302.09221041</v>
      </c>
      <c r="BH167" s="128">
        <v>486323033.4622103</v>
      </c>
      <c r="BI167" s="50">
        <f t="shared" si="13"/>
        <v>12070921.217718959</v>
      </c>
      <c r="BJ167" s="50">
        <f t="shared" si="14"/>
        <v>488472899.49000001</v>
      </c>
      <c r="BK167" s="129" t="s">
        <v>198</v>
      </c>
      <c r="BL167" s="129" t="s">
        <v>199</v>
      </c>
      <c r="BM167" s="129" t="s">
        <v>200</v>
      </c>
    </row>
    <row r="168" spans="1:65" ht="135" x14ac:dyDescent="0.25">
      <c r="A168" s="20" t="s">
        <v>176</v>
      </c>
      <c r="B168" s="56">
        <f t="shared" si="19"/>
        <v>45078</v>
      </c>
      <c r="C168" s="32"/>
      <c r="D168" s="32"/>
      <c r="E168" s="87">
        <v>1</v>
      </c>
      <c r="F168" s="87">
        <v>0.91810000000000003</v>
      </c>
      <c r="G168" s="87"/>
      <c r="H168" s="87"/>
      <c r="I168" s="35">
        <f t="shared" si="21"/>
        <v>-8.1899999999999973E-2</v>
      </c>
      <c r="J168" s="91">
        <v>45269</v>
      </c>
      <c r="K168" s="92">
        <v>-219</v>
      </c>
      <c r="L168" s="95">
        <v>0</v>
      </c>
      <c r="M168" s="95">
        <v>272</v>
      </c>
      <c r="N168" s="37"/>
      <c r="O168" s="101">
        <v>7609717</v>
      </c>
      <c r="P168" s="101">
        <v>7609717</v>
      </c>
      <c r="Q168" s="104">
        <v>118</v>
      </c>
      <c r="R168" s="104">
        <v>105</v>
      </c>
      <c r="S168" s="39">
        <f t="shared" si="17"/>
        <v>13</v>
      </c>
      <c r="T168" s="105">
        <v>1</v>
      </c>
      <c r="U168" s="105">
        <v>0.98319999999999996</v>
      </c>
      <c r="V168" s="105">
        <v>1</v>
      </c>
      <c r="W168" s="105">
        <v>0.99780000000000002</v>
      </c>
      <c r="X168" s="105">
        <v>1</v>
      </c>
      <c r="Y168" s="105">
        <v>0.93869999999999998</v>
      </c>
      <c r="Z168" s="105">
        <v>1</v>
      </c>
      <c r="AA168" s="105">
        <v>0.26519999999999999</v>
      </c>
      <c r="AB168" s="106" t="s">
        <v>142</v>
      </c>
      <c r="AC168" s="106" t="s">
        <v>146</v>
      </c>
      <c r="AD168" s="106" t="s">
        <v>51</v>
      </c>
      <c r="AE168" s="106" t="s">
        <v>80</v>
      </c>
      <c r="AF168" s="106" t="s">
        <v>184</v>
      </c>
      <c r="AG168" s="106" t="s">
        <v>152</v>
      </c>
      <c r="AH168" s="106" t="s">
        <v>51</v>
      </c>
      <c r="AI168" s="106" t="s">
        <v>80</v>
      </c>
      <c r="AJ168" s="106" t="s">
        <v>149</v>
      </c>
      <c r="AK168" s="106" t="s">
        <v>151</v>
      </c>
      <c r="AL168" s="106" t="s">
        <v>51</v>
      </c>
      <c r="AM168" s="106" t="s">
        <v>80</v>
      </c>
      <c r="AN168" s="109">
        <v>79</v>
      </c>
      <c r="AO168" s="109">
        <v>75</v>
      </c>
      <c r="AP168" s="109">
        <v>1</v>
      </c>
      <c r="AQ168" s="109">
        <v>54</v>
      </c>
      <c r="AR168" s="51"/>
      <c r="AS168" s="51">
        <v>8</v>
      </c>
      <c r="AT168" s="51">
        <v>8</v>
      </c>
      <c r="AU168" s="51">
        <v>0</v>
      </c>
      <c r="AV168" s="51">
        <v>8</v>
      </c>
      <c r="AW168" s="51"/>
      <c r="AX168" s="51"/>
      <c r="AY168" s="51">
        <v>15</v>
      </c>
      <c r="AZ168" s="51">
        <v>11</v>
      </c>
      <c r="BA168" s="51">
        <v>3</v>
      </c>
      <c r="BB168" s="51">
        <v>10</v>
      </c>
      <c r="BC168" s="51"/>
      <c r="BD168" s="115">
        <f t="shared" ref="BD168:BD175" si="22">BD166</f>
        <v>455402696</v>
      </c>
      <c r="BE168" s="122">
        <f t="shared" si="20"/>
        <v>33070203.490000002</v>
      </c>
      <c r="BF168" s="128">
        <v>486488223.30992937</v>
      </c>
      <c r="BG168" s="128">
        <v>474417302.09221041</v>
      </c>
      <c r="BH168" s="128">
        <v>486323033.4622103</v>
      </c>
      <c r="BI168" s="50">
        <f t="shared" si="13"/>
        <v>12070921.217718959</v>
      </c>
      <c r="BJ168" s="50">
        <f t="shared" si="14"/>
        <v>488472899.49000001</v>
      </c>
      <c r="BK168" s="129" t="s">
        <v>198</v>
      </c>
      <c r="BL168" s="129" t="s">
        <v>199</v>
      </c>
      <c r="BM168" s="129" t="s">
        <v>200</v>
      </c>
    </row>
    <row r="169" spans="1:65" ht="135" x14ac:dyDescent="0.25">
      <c r="A169" s="20" t="s">
        <v>176</v>
      </c>
      <c r="B169" s="56">
        <f t="shared" si="19"/>
        <v>45085</v>
      </c>
      <c r="C169" s="32"/>
      <c r="D169" s="32"/>
      <c r="E169" s="87">
        <v>1</v>
      </c>
      <c r="F169" s="87">
        <v>0.91869999999999996</v>
      </c>
      <c r="G169" s="87"/>
      <c r="H169" s="87"/>
      <c r="I169" s="35">
        <f t="shared" si="21"/>
        <v>-8.1300000000000039E-2</v>
      </c>
      <c r="J169" s="91">
        <v>45276</v>
      </c>
      <c r="K169" s="92">
        <v>-226</v>
      </c>
      <c r="L169" s="95">
        <v>0</v>
      </c>
      <c r="M169" s="95">
        <v>270</v>
      </c>
      <c r="N169" s="37"/>
      <c r="O169" s="101">
        <v>7632686</v>
      </c>
      <c r="P169" s="101">
        <v>7632686</v>
      </c>
      <c r="Q169" s="104">
        <v>119</v>
      </c>
      <c r="R169" s="104">
        <v>105</v>
      </c>
      <c r="S169" s="39">
        <f t="shared" si="17"/>
        <v>14</v>
      </c>
      <c r="T169" s="105">
        <v>1</v>
      </c>
      <c r="U169" s="105">
        <v>0.98319999999999996</v>
      </c>
      <c r="V169" s="105">
        <v>1</v>
      </c>
      <c r="W169" s="105">
        <v>0.99780000000000002</v>
      </c>
      <c r="X169" s="105">
        <v>1</v>
      </c>
      <c r="Y169" s="105">
        <v>0.93920000000000003</v>
      </c>
      <c r="Z169" s="105">
        <v>1</v>
      </c>
      <c r="AA169" s="105">
        <v>0.26800000000000002</v>
      </c>
      <c r="AB169" s="106" t="s">
        <v>142</v>
      </c>
      <c r="AC169" s="106" t="s">
        <v>146</v>
      </c>
      <c r="AD169" s="106" t="s">
        <v>51</v>
      </c>
      <c r="AE169" s="106" t="s">
        <v>80</v>
      </c>
      <c r="AF169" s="106" t="s">
        <v>184</v>
      </c>
      <c r="AG169" s="106" t="s">
        <v>152</v>
      </c>
      <c r="AH169" s="106" t="s">
        <v>51</v>
      </c>
      <c r="AI169" s="106" t="s">
        <v>80</v>
      </c>
      <c r="AJ169" s="106" t="s">
        <v>149</v>
      </c>
      <c r="AK169" s="106" t="s">
        <v>151</v>
      </c>
      <c r="AL169" s="106" t="s">
        <v>51</v>
      </c>
      <c r="AM169" s="106" t="s">
        <v>80</v>
      </c>
      <c r="AN169" s="109">
        <v>79</v>
      </c>
      <c r="AO169" s="109">
        <v>75</v>
      </c>
      <c r="AP169" s="109">
        <v>1</v>
      </c>
      <c r="AQ169" s="109">
        <v>54</v>
      </c>
      <c r="AR169" s="51"/>
      <c r="AS169" s="51">
        <v>8</v>
      </c>
      <c r="AT169" s="51">
        <v>8</v>
      </c>
      <c r="AU169" s="51">
        <v>0</v>
      </c>
      <c r="AV169" s="51">
        <v>8</v>
      </c>
      <c r="AW169" s="51"/>
      <c r="AX169" s="51"/>
      <c r="AY169" s="51">
        <v>15</v>
      </c>
      <c r="AZ169" s="51">
        <v>11</v>
      </c>
      <c r="BA169" s="51">
        <v>3</v>
      </c>
      <c r="BB169" s="51">
        <v>10</v>
      </c>
      <c r="BC169" s="51"/>
      <c r="BD169" s="115">
        <f t="shared" si="22"/>
        <v>455402696</v>
      </c>
      <c r="BE169" s="122">
        <f t="shared" si="20"/>
        <v>33070203.490000002</v>
      </c>
      <c r="BF169" s="128">
        <v>486488223.30992937</v>
      </c>
      <c r="BG169" s="128">
        <v>474417302.09221041</v>
      </c>
      <c r="BH169" s="128">
        <v>486323033.4622103</v>
      </c>
      <c r="BI169" s="50">
        <f t="shared" si="13"/>
        <v>12070921.217718959</v>
      </c>
      <c r="BJ169" s="50">
        <f t="shared" si="14"/>
        <v>488472899.49000001</v>
      </c>
      <c r="BK169" s="129" t="s">
        <v>198</v>
      </c>
      <c r="BL169" s="129" t="s">
        <v>199</v>
      </c>
      <c r="BM169" s="129" t="s">
        <v>200</v>
      </c>
    </row>
    <row r="170" spans="1:65" ht="135" x14ac:dyDescent="0.25">
      <c r="A170" s="20" t="s">
        <v>176</v>
      </c>
      <c r="B170" s="56">
        <f t="shared" si="19"/>
        <v>45092</v>
      </c>
      <c r="C170" s="32"/>
      <c r="D170" s="32"/>
      <c r="E170" s="87">
        <v>1</v>
      </c>
      <c r="F170" s="87">
        <v>0.91930000000000001</v>
      </c>
      <c r="G170" s="87"/>
      <c r="H170" s="87"/>
      <c r="I170" s="35">
        <f t="shared" si="21"/>
        <v>-8.0699999999999994E-2</v>
      </c>
      <c r="J170" s="91">
        <v>45284</v>
      </c>
      <c r="K170" s="92">
        <v>-234</v>
      </c>
      <c r="L170" s="95">
        <v>0</v>
      </c>
      <c r="M170" s="95">
        <v>270</v>
      </c>
      <c r="N170" s="37"/>
      <c r="O170" s="101">
        <v>7655519</v>
      </c>
      <c r="P170" s="101">
        <v>7655519</v>
      </c>
      <c r="Q170" s="104">
        <v>119</v>
      </c>
      <c r="R170" s="104">
        <v>106</v>
      </c>
      <c r="S170" s="39">
        <f t="shared" si="17"/>
        <v>13</v>
      </c>
      <c r="T170" s="105">
        <v>1</v>
      </c>
      <c r="U170" s="105">
        <v>0.98319999999999996</v>
      </c>
      <c r="V170" s="105">
        <v>1</v>
      </c>
      <c r="W170" s="105">
        <v>0.99780000000000002</v>
      </c>
      <c r="X170" s="105">
        <v>1</v>
      </c>
      <c r="Y170" s="105">
        <v>0.94</v>
      </c>
      <c r="Z170" s="105">
        <v>1</v>
      </c>
      <c r="AA170" s="105">
        <v>0.27010000000000001</v>
      </c>
      <c r="AB170" s="106" t="s">
        <v>142</v>
      </c>
      <c r="AC170" s="106" t="s">
        <v>146</v>
      </c>
      <c r="AD170" s="106" t="s">
        <v>51</v>
      </c>
      <c r="AE170" s="106" t="s">
        <v>80</v>
      </c>
      <c r="AF170" s="106" t="s">
        <v>184</v>
      </c>
      <c r="AG170" s="106" t="s">
        <v>152</v>
      </c>
      <c r="AH170" s="106" t="s">
        <v>51</v>
      </c>
      <c r="AI170" s="106" t="s">
        <v>80</v>
      </c>
      <c r="AJ170" s="106" t="s">
        <v>149</v>
      </c>
      <c r="AK170" s="106" t="s">
        <v>151</v>
      </c>
      <c r="AL170" s="106" t="s">
        <v>51</v>
      </c>
      <c r="AM170" s="106" t="s">
        <v>80</v>
      </c>
      <c r="AN170" s="109">
        <v>79</v>
      </c>
      <c r="AO170" s="109">
        <v>75</v>
      </c>
      <c r="AP170" s="109">
        <v>1</v>
      </c>
      <c r="AQ170" s="109">
        <v>54</v>
      </c>
      <c r="AR170" s="51"/>
      <c r="AS170" s="51">
        <v>8</v>
      </c>
      <c r="AT170" s="51">
        <v>8</v>
      </c>
      <c r="AU170" s="51">
        <v>0</v>
      </c>
      <c r="AV170" s="51">
        <v>8</v>
      </c>
      <c r="AW170" s="51"/>
      <c r="AX170" s="51"/>
      <c r="AY170" s="51">
        <v>15</v>
      </c>
      <c r="AZ170" s="51">
        <v>11</v>
      </c>
      <c r="BA170" s="51">
        <v>3</v>
      </c>
      <c r="BB170" s="51">
        <v>10</v>
      </c>
      <c r="BC170" s="51"/>
      <c r="BD170" s="115">
        <f t="shared" si="22"/>
        <v>455402696</v>
      </c>
      <c r="BE170" s="122">
        <f t="shared" si="20"/>
        <v>33070203.490000002</v>
      </c>
      <c r="BF170" s="128">
        <v>486488223.30992937</v>
      </c>
      <c r="BG170" s="128">
        <v>474417302.09221041</v>
      </c>
      <c r="BH170" s="128">
        <v>486323033.4622103</v>
      </c>
      <c r="BI170" s="50">
        <f t="shared" si="13"/>
        <v>12070921.217718959</v>
      </c>
      <c r="BJ170" s="50">
        <f t="shared" si="14"/>
        <v>488472899.49000001</v>
      </c>
      <c r="BK170" s="129" t="s">
        <v>198</v>
      </c>
      <c r="BL170" s="129" t="s">
        <v>199</v>
      </c>
      <c r="BM170" s="129" t="s">
        <v>200</v>
      </c>
    </row>
    <row r="171" spans="1:65" ht="240" x14ac:dyDescent="0.25">
      <c r="A171" s="20" t="s">
        <v>176</v>
      </c>
      <c r="B171" s="56">
        <f t="shared" si="19"/>
        <v>45099</v>
      </c>
      <c r="C171" s="32"/>
      <c r="D171" s="32"/>
      <c r="E171" s="87">
        <v>1</v>
      </c>
      <c r="F171" s="87">
        <v>0.91959999999999997</v>
      </c>
      <c r="G171" s="87"/>
      <c r="H171" s="87"/>
      <c r="I171" s="35">
        <f t="shared" si="21"/>
        <v>-8.0400000000000027E-2</v>
      </c>
      <c r="J171" s="91">
        <v>45291</v>
      </c>
      <c r="K171" s="92">
        <v>-241</v>
      </c>
      <c r="L171" s="95">
        <v>0</v>
      </c>
      <c r="M171" s="95">
        <v>243</v>
      </c>
      <c r="N171" s="37"/>
      <c r="O171" s="101">
        <v>7677759</v>
      </c>
      <c r="P171" s="101">
        <v>7677759</v>
      </c>
      <c r="Q171" s="104">
        <v>120</v>
      </c>
      <c r="R171" s="104">
        <v>106</v>
      </c>
      <c r="S171" s="39">
        <f t="shared" si="17"/>
        <v>14</v>
      </c>
      <c r="T171" s="105">
        <v>1</v>
      </c>
      <c r="U171" s="105">
        <v>0.98319999999999996</v>
      </c>
      <c r="V171" s="105">
        <v>1</v>
      </c>
      <c r="W171" s="105">
        <v>0.99780000000000002</v>
      </c>
      <c r="X171" s="105">
        <v>1</v>
      </c>
      <c r="Y171" s="105">
        <v>0.94059999999999999</v>
      </c>
      <c r="Z171" s="105">
        <v>1</v>
      </c>
      <c r="AA171" s="105">
        <v>0.2732</v>
      </c>
      <c r="AB171" s="106" t="s">
        <v>143</v>
      </c>
      <c r="AC171" s="106" t="s">
        <v>147</v>
      </c>
      <c r="AD171" s="106" t="s">
        <v>51</v>
      </c>
      <c r="AE171" s="106" t="s">
        <v>80</v>
      </c>
      <c r="AF171" s="106" t="s">
        <v>149</v>
      </c>
      <c r="AG171" s="106" t="s">
        <v>183</v>
      </c>
      <c r="AH171" s="106" t="s">
        <v>51</v>
      </c>
      <c r="AI171" s="106" t="s">
        <v>80</v>
      </c>
      <c r="AJ171" s="106" t="s">
        <v>153</v>
      </c>
      <c r="AK171" s="106" t="s">
        <v>182</v>
      </c>
      <c r="AL171" s="106" t="s">
        <v>51</v>
      </c>
      <c r="AM171" s="106" t="s">
        <v>80</v>
      </c>
      <c r="AN171" s="109">
        <v>79</v>
      </c>
      <c r="AO171" s="109">
        <v>75</v>
      </c>
      <c r="AP171" s="109">
        <v>1</v>
      </c>
      <c r="AQ171" s="109">
        <v>54</v>
      </c>
      <c r="AR171" s="51"/>
      <c r="AS171" s="51">
        <v>8</v>
      </c>
      <c r="AT171" s="51">
        <v>8</v>
      </c>
      <c r="AU171" s="51">
        <v>0</v>
      </c>
      <c r="AV171" s="51">
        <v>8</v>
      </c>
      <c r="AW171" s="51"/>
      <c r="AX171" s="51"/>
      <c r="AY171" s="51">
        <v>15</v>
      </c>
      <c r="AZ171" s="51">
        <v>11</v>
      </c>
      <c r="BA171" s="51">
        <v>3</v>
      </c>
      <c r="BB171" s="51">
        <v>10</v>
      </c>
      <c r="BC171" s="51"/>
      <c r="BD171" s="115">
        <f t="shared" si="22"/>
        <v>455402696</v>
      </c>
      <c r="BE171" s="122">
        <f t="shared" si="20"/>
        <v>33070203.490000002</v>
      </c>
      <c r="BF171" s="128">
        <v>486488223.30992937</v>
      </c>
      <c r="BG171" s="128">
        <v>474417302.09221041</v>
      </c>
      <c r="BH171" s="128">
        <v>486323033.4622103</v>
      </c>
      <c r="BI171" s="50">
        <f t="shared" si="13"/>
        <v>12070921.217718959</v>
      </c>
      <c r="BJ171" s="50">
        <f t="shared" si="14"/>
        <v>488472899.49000001</v>
      </c>
      <c r="BK171" s="129" t="s">
        <v>198</v>
      </c>
      <c r="BL171" s="129" t="s">
        <v>199</v>
      </c>
      <c r="BM171" s="129" t="s">
        <v>200</v>
      </c>
    </row>
    <row r="172" spans="1:65" ht="240" x14ac:dyDescent="0.25">
      <c r="A172" s="20" t="s">
        <v>176</v>
      </c>
      <c r="B172" s="56">
        <f t="shared" si="19"/>
        <v>45106</v>
      </c>
      <c r="C172" s="32"/>
      <c r="D172" s="32"/>
      <c r="E172" s="87">
        <v>1</v>
      </c>
      <c r="F172" s="87">
        <v>0.92030000000000001</v>
      </c>
      <c r="G172" s="87"/>
      <c r="H172" s="87"/>
      <c r="I172" s="35">
        <f t="shared" si="21"/>
        <v>-7.9699999999999993E-2</v>
      </c>
      <c r="J172" s="91">
        <v>45297</v>
      </c>
      <c r="K172" s="92">
        <v>-247</v>
      </c>
      <c r="L172" s="95">
        <v>0</v>
      </c>
      <c r="M172" s="95">
        <v>261</v>
      </c>
      <c r="N172" s="37"/>
      <c r="O172" s="101">
        <v>7688073</v>
      </c>
      <c r="P172" s="101">
        <v>7688073</v>
      </c>
      <c r="Q172" s="104">
        <v>120</v>
      </c>
      <c r="R172" s="104">
        <v>106</v>
      </c>
      <c r="S172" s="39">
        <f t="shared" si="17"/>
        <v>14</v>
      </c>
      <c r="T172" s="105">
        <v>1</v>
      </c>
      <c r="U172" s="105">
        <v>0.98329999999999995</v>
      </c>
      <c r="V172" s="105">
        <v>1</v>
      </c>
      <c r="W172" s="105">
        <v>0.99780000000000002</v>
      </c>
      <c r="X172" s="105">
        <v>1</v>
      </c>
      <c r="Y172" s="105">
        <v>0.94079999999999997</v>
      </c>
      <c r="Z172" s="105">
        <v>1</v>
      </c>
      <c r="AA172" s="105">
        <v>0.2757</v>
      </c>
      <c r="AB172" s="106" t="s">
        <v>143</v>
      </c>
      <c r="AC172" s="106" t="s">
        <v>147</v>
      </c>
      <c r="AD172" s="106" t="s">
        <v>51</v>
      </c>
      <c r="AE172" s="106" t="s">
        <v>80</v>
      </c>
      <c r="AF172" s="106" t="s">
        <v>149</v>
      </c>
      <c r="AG172" s="106" t="s">
        <v>183</v>
      </c>
      <c r="AH172" s="106" t="s">
        <v>51</v>
      </c>
      <c r="AI172" s="106" t="s">
        <v>80</v>
      </c>
      <c r="AJ172" s="106" t="s">
        <v>153</v>
      </c>
      <c r="AK172" s="106" t="s">
        <v>182</v>
      </c>
      <c r="AL172" s="106" t="s">
        <v>51</v>
      </c>
      <c r="AM172" s="106" t="s">
        <v>80</v>
      </c>
      <c r="AN172" s="109">
        <v>79</v>
      </c>
      <c r="AO172" s="109">
        <v>75</v>
      </c>
      <c r="AP172" s="109">
        <v>1</v>
      </c>
      <c r="AQ172" s="109">
        <v>54</v>
      </c>
      <c r="AR172" s="51"/>
      <c r="AS172" s="51">
        <v>8</v>
      </c>
      <c r="AT172" s="51">
        <v>8</v>
      </c>
      <c r="AU172" s="51">
        <v>0</v>
      </c>
      <c r="AV172" s="51">
        <v>8</v>
      </c>
      <c r="AW172" s="51"/>
      <c r="AX172" s="51"/>
      <c r="AY172" s="51">
        <v>15</v>
      </c>
      <c r="AZ172" s="51">
        <v>11</v>
      </c>
      <c r="BA172" s="51">
        <v>3</v>
      </c>
      <c r="BB172" s="51">
        <v>10</v>
      </c>
      <c r="BC172" s="51"/>
      <c r="BD172" s="115">
        <f t="shared" si="22"/>
        <v>455402696</v>
      </c>
      <c r="BE172" s="122">
        <f t="shared" si="20"/>
        <v>33070203.490000002</v>
      </c>
      <c r="BF172" s="128">
        <v>486488223.30992937</v>
      </c>
      <c r="BG172" s="128">
        <v>474417302.09221041</v>
      </c>
      <c r="BH172" s="128">
        <v>486323033.4622103</v>
      </c>
      <c r="BI172" s="50">
        <f t="shared" si="13"/>
        <v>12070921.217718959</v>
      </c>
      <c r="BJ172" s="50">
        <f t="shared" si="14"/>
        <v>488472899.49000001</v>
      </c>
      <c r="BK172" s="129" t="s">
        <v>198</v>
      </c>
      <c r="BL172" s="129" t="s">
        <v>199</v>
      </c>
      <c r="BM172" s="129" t="s">
        <v>200</v>
      </c>
    </row>
    <row r="173" spans="1:65" ht="240" x14ac:dyDescent="0.25">
      <c r="A173" s="20" t="s">
        <v>176</v>
      </c>
      <c r="B173" s="56">
        <f t="shared" si="19"/>
        <v>45113</v>
      </c>
      <c r="C173" s="32"/>
      <c r="D173" s="32"/>
      <c r="E173" s="87">
        <v>1</v>
      </c>
      <c r="F173" s="87">
        <v>0.92069999999999996</v>
      </c>
      <c r="G173" s="87"/>
      <c r="H173" s="87"/>
      <c r="I173" s="35">
        <f t="shared" si="21"/>
        <v>-7.9300000000000037E-2</v>
      </c>
      <c r="J173" s="91">
        <v>45302</v>
      </c>
      <c r="K173" s="92">
        <v>-252</v>
      </c>
      <c r="L173" s="95">
        <v>0</v>
      </c>
      <c r="M173" s="95">
        <v>261</v>
      </c>
      <c r="N173" s="37"/>
      <c r="O173" s="101">
        <v>7715256</v>
      </c>
      <c r="P173" s="101">
        <v>7715256</v>
      </c>
      <c r="Q173" s="104">
        <v>120</v>
      </c>
      <c r="R173" s="104">
        <v>107</v>
      </c>
      <c r="S173" s="39">
        <f t="shared" si="17"/>
        <v>13</v>
      </c>
      <c r="T173" s="105">
        <v>1</v>
      </c>
      <c r="U173" s="105">
        <v>0.98340000000000005</v>
      </c>
      <c r="V173" s="105">
        <v>1</v>
      </c>
      <c r="W173" s="105">
        <v>0.99780000000000002</v>
      </c>
      <c r="X173" s="105">
        <v>1</v>
      </c>
      <c r="Y173" s="105">
        <v>0.9415</v>
      </c>
      <c r="Z173" s="105">
        <v>1</v>
      </c>
      <c r="AA173" s="105">
        <v>0.2757</v>
      </c>
      <c r="AB173" s="106" t="s">
        <v>143</v>
      </c>
      <c r="AC173" s="106" t="s">
        <v>148</v>
      </c>
      <c r="AD173" s="106" t="s">
        <v>51</v>
      </c>
      <c r="AE173" s="106" t="s">
        <v>80</v>
      </c>
      <c r="AF173" s="106" t="s">
        <v>149</v>
      </c>
      <c r="AG173" s="106" t="s">
        <v>183</v>
      </c>
      <c r="AH173" s="106" t="s">
        <v>51</v>
      </c>
      <c r="AI173" s="106" t="s">
        <v>80</v>
      </c>
      <c r="AJ173" s="106" t="s">
        <v>153</v>
      </c>
      <c r="AK173" s="106" t="s">
        <v>182</v>
      </c>
      <c r="AL173" s="106" t="s">
        <v>51</v>
      </c>
      <c r="AM173" s="106" t="s">
        <v>80</v>
      </c>
      <c r="AN173" s="109">
        <v>79</v>
      </c>
      <c r="AO173" s="109">
        <v>75</v>
      </c>
      <c r="AP173" s="109">
        <v>1</v>
      </c>
      <c r="AQ173" s="109">
        <v>54</v>
      </c>
      <c r="AR173" s="51"/>
      <c r="AS173" s="51">
        <v>8</v>
      </c>
      <c r="AT173" s="51">
        <v>8</v>
      </c>
      <c r="AU173" s="51">
        <v>0</v>
      </c>
      <c r="AV173" s="51">
        <v>8</v>
      </c>
      <c r="AW173" s="51"/>
      <c r="AX173" s="51"/>
      <c r="AY173" s="51">
        <v>15</v>
      </c>
      <c r="AZ173" s="51">
        <v>11</v>
      </c>
      <c r="BA173" s="51">
        <v>3</v>
      </c>
      <c r="BB173" s="51">
        <v>10</v>
      </c>
      <c r="BC173" s="51"/>
      <c r="BD173" s="115">
        <f t="shared" si="22"/>
        <v>455402696</v>
      </c>
      <c r="BE173" s="122">
        <f t="shared" si="20"/>
        <v>33070203.490000002</v>
      </c>
      <c r="BF173" s="128">
        <v>486488223.30992937</v>
      </c>
      <c r="BG173" s="128">
        <v>474417302.09221041</v>
      </c>
      <c r="BH173" s="128">
        <v>486323033.4622103</v>
      </c>
      <c r="BI173" s="50">
        <f t="shared" si="13"/>
        <v>12070921.217718959</v>
      </c>
      <c r="BJ173" s="50">
        <f t="shared" si="14"/>
        <v>488472899.49000001</v>
      </c>
      <c r="BK173" s="129" t="s">
        <v>198</v>
      </c>
      <c r="BL173" s="129" t="s">
        <v>199</v>
      </c>
      <c r="BM173" s="129" t="s">
        <v>200</v>
      </c>
    </row>
    <row r="174" spans="1:65" ht="240" x14ac:dyDescent="0.25">
      <c r="A174" s="20" t="s">
        <v>176</v>
      </c>
      <c r="B174" s="56">
        <f t="shared" si="19"/>
        <v>45120</v>
      </c>
      <c r="C174" s="32"/>
      <c r="D174" s="32"/>
      <c r="E174" s="87">
        <v>1</v>
      </c>
      <c r="F174" s="87">
        <v>0.92069999999999996</v>
      </c>
      <c r="G174" s="87"/>
      <c r="H174" s="87"/>
      <c r="I174" s="35">
        <f t="shared" si="21"/>
        <v>-7.9300000000000037E-2</v>
      </c>
      <c r="J174" s="91">
        <v>45309</v>
      </c>
      <c r="K174" s="92">
        <v>-259</v>
      </c>
      <c r="L174" s="95">
        <v>0</v>
      </c>
      <c r="M174" s="95">
        <v>261</v>
      </c>
      <c r="N174" s="37"/>
      <c r="O174" s="101">
        <v>7739506</v>
      </c>
      <c r="P174" s="101">
        <v>7739506</v>
      </c>
      <c r="Q174" s="104">
        <v>120</v>
      </c>
      <c r="R174" s="104">
        <v>107</v>
      </c>
      <c r="S174" s="39">
        <f t="shared" si="17"/>
        <v>13</v>
      </c>
      <c r="T174" s="105">
        <v>1</v>
      </c>
      <c r="U174" s="105">
        <v>0.98340000000000005</v>
      </c>
      <c r="V174" s="105">
        <v>1</v>
      </c>
      <c r="W174" s="105">
        <v>0.99780000000000002</v>
      </c>
      <c r="X174" s="105">
        <v>1</v>
      </c>
      <c r="Y174" s="105">
        <v>0.94189999999999996</v>
      </c>
      <c r="Z174" s="105">
        <v>1</v>
      </c>
      <c r="AA174" s="105">
        <v>0.27729999999999999</v>
      </c>
      <c r="AB174" s="106" t="s">
        <v>143</v>
      </c>
      <c r="AC174" s="106" t="s">
        <v>148</v>
      </c>
      <c r="AD174" s="106" t="s">
        <v>51</v>
      </c>
      <c r="AE174" s="106" t="s">
        <v>80</v>
      </c>
      <c r="AF174" s="106" t="s">
        <v>149</v>
      </c>
      <c r="AG174" s="106" t="s">
        <v>183</v>
      </c>
      <c r="AH174" s="106" t="s">
        <v>51</v>
      </c>
      <c r="AI174" s="106" t="s">
        <v>80</v>
      </c>
      <c r="AJ174" s="106" t="s">
        <v>153</v>
      </c>
      <c r="AK174" s="106" t="s">
        <v>182</v>
      </c>
      <c r="AL174" s="106" t="s">
        <v>51</v>
      </c>
      <c r="AM174" s="106" t="s">
        <v>80</v>
      </c>
      <c r="AN174" s="109">
        <v>79</v>
      </c>
      <c r="AO174" s="109">
        <v>75</v>
      </c>
      <c r="AP174" s="109">
        <v>1</v>
      </c>
      <c r="AQ174" s="109">
        <v>54</v>
      </c>
      <c r="AR174" s="51"/>
      <c r="AS174" s="51">
        <v>8</v>
      </c>
      <c r="AT174" s="51">
        <v>8</v>
      </c>
      <c r="AU174" s="51">
        <v>0</v>
      </c>
      <c r="AV174" s="51">
        <v>8</v>
      </c>
      <c r="AW174" s="51"/>
      <c r="AX174" s="51"/>
      <c r="AY174" s="51">
        <v>15</v>
      </c>
      <c r="AZ174" s="51">
        <v>11</v>
      </c>
      <c r="BA174" s="51">
        <v>3</v>
      </c>
      <c r="BB174" s="51">
        <v>10</v>
      </c>
      <c r="BC174" s="51"/>
      <c r="BD174" s="115">
        <f t="shared" si="22"/>
        <v>455402696</v>
      </c>
      <c r="BE174" s="122">
        <f t="shared" si="20"/>
        <v>33070203.490000002</v>
      </c>
      <c r="BF174" s="128">
        <v>486488223.30992937</v>
      </c>
      <c r="BG174" s="128">
        <v>474417302.09221041</v>
      </c>
      <c r="BH174" s="128">
        <v>486323033.4622103</v>
      </c>
      <c r="BI174" s="50">
        <f t="shared" si="13"/>
        <v>12070921.217718959</v>
      </c>
      <c r="BJ174" s="50">
        <f t="shared" si="14"/>
        <v>488472899.49000001</v>
      </c>
      <c r="BK174" s="129" t="s">
        <v>198</v>
      </c>
      <c r="BL174" s="129" t="s">
        <v>199</v>
      </c>
      <c r="BM174" s="129" t="s">
        <v>200</v>
      </c>
    </row>
    <row r="175" spans="1:65" ht="127.5" x14ac:dyDescent="0.25">
      <c r="A175" s="20" t="s">
        <v>176</v>
      </c>
      <c r="B175" s="56">
        <f t="shared" si="19"/>
        <v>45127</v>
      </c>
      <c r="C175" s="32"/>
      <c r="D175" s="32"/>
      <c r="E175" s="87">
        <v>1</v>
      </c>
      <c r="F175" s="32"/>
      <c r="G175" s="32"/>
      <c r="H175" s="32"/>
      <c r="I175" s="32"/>
      <c r="J175" s="32"/>
      <c r="K175" s="80"/>
      <c r="L175" s="32"/>
      <c r="N175" s="39"/>
      <c r="O175" s="39"/>
      <c r="P175" s="39"/>
      <c r="Q175" s="39"/>
      <c r="R175" s="39"/>
      <c r="S175" s="39"/>
      <c r="T175" s="40"/>
      <c r="U175" s="40"/>
      <c r="V175" s="40"/>
      <c r="W175" s="40"/>
      <c r="X175" s="40"/>
      <c r="Y175" s="40"/>
      <c r="Z175" s="40"/>
      <c r="AA175" s="40"/>
      <c r="AB175" s="41"/>
      <c r="AC175" s="41"/>
      <c r="AD175" s="41"/>
      <c r="AE175" s="41"/>
      <c r="AF175" s="41"/>
      <c r="AG175" s="41"/>
      <c r="AH175" s="41"/>
      <c r="AI175" s="41"/>
      <c r="AJ175" s="41"/>
      <c r="AK175" s="41"/>
      <c r="AL175" s="41"/>
      <c r="AM175" s="41"/>
      <c r="AN175" s="43"/>
      <c r="AO175" s="43"/>
      <c r="AP175" s="43"/>
      <c r="AQ175" s="43"/>
      <c r="AR175" s="43"/>
      <c r="AS175" s="43"/>
      <c r="AT175" s="43"/>
      <c r="AU175" s="43"/>
      <c r="AV175" s="43"/>
      <c r="AW175" s="43"/>
      <c r="AX175" s="43"/>
      <c r="AY175" s="43"/>
      <c r="AZ175" s="43"/>
      <c r="BA175" s="43"/>
      <c r="BB175" s="43"/>
      <c r="BC175" s="43"/>
      <c r="BD175" s="115">
        <f t="shared" si="22"/>
        <v>455402696</v>
      </c>
      <c r="BE175" s="122">
        <f t="shared" si="20"/>
        <v>33070203.490000002</v>
      </c>
      <c r="BF175" s="128">
        <v>486488223.30992937</v>
      </c>
      <c r="BG175" s="128">
        <v>474417302.09221041</v>
      </c>
      <c r="BH175" s="128">
        <v>486323033.4622103</v>
      </c>
      <c r="BI175" s="44"/>
      <c r="BJ175" s="44"/>
      <c r="BK175" s="129" t="s">
        <v>198</v>
      </c>
      <c r="BL175" s="129" t="s">
        <v>199</v>
      </c>
      <c r="BM175" s="129" t="s">
        <v>200</v>
      </c>
    </row>
    <row r="176" spans="1:65" x14ac:dyDescent="0.25">
      <c r="A176" s="20" t="s">
        <v>176</v>
      </c>
      <c r="B176" s="56">
        <f t="shared" si="19"/>
        <v>45134</v>
      </c>
      <c r="C176" s="32"/>
      <c r="D176" s="32"/>
      <c r="E176" s="87">
        <v>1</v>
      </c>
      <c r="F176" s="32"/>
      <c r="G176" s="32"/>
      <c r="H176" s="32"/>
      <c r="I176" s="32"/>
      <c r="J176" s="32"/>
      <c r="K176" s="80"/>
      <c r="L176" s="32"/>
      <c r="N176" s="39"/>
      <c r="O176" s="39"/>
      <c r="P176" s="39"/>
      <c r="Q176" s="39"/>
      <c r="R176" s="39"/>
      <c r="S176" s="39"/>
      <c r="T176" s="40"/>
      <c r="U176" s="40"/>
      <c r="V176" s="40"/>
      <c r="W176" s="40"/>
      <c r="X176" s="40"/>
      <c r="Y176" s="40"/>
      <c r="Z176" s="40"/>
      <c r="AA176" s="40"/>
      <c r="AB176" s="41"/>
      <c r="AC176" s="41"/>
      <c r="AD176" s="41"/>
      <c r="AE176" s="41"/>
      <c r="AF176" s="41"/>
      <c r="AG176" s="41"/>
      <c r="AH176" s="41"/>
      <c r="AI176" s="41"/>
      <c r="AJ176" s="41"/>
      <c r="AK176" s="41"/>
      <c r="AL176" s="41"/>
      <c r="AM176" s="41"/>
      <c r="AN176" s="43"/>
      <c r="AO176" s="43"/>
      <c r="AP176" s="43"/>
      <c r="AQ176" s="43"/>
      <c r="AR176" s="43"/>
      <c r="AS176" s="43"/>
      <c r="AT176" s="43"/>
      <c r="AU176" s="43"/>
      <c r="AV176" s="43"/>
      <c r="AW176" s="43"/>
      <c r="AX176" s="43"/>
      <c r="AY176" s="43"/>
      <c r="AZ176" s="43"/>
      <c r="BA176" s="43"/>
      <c r="BB176" s="43"/>
      <c r="BC176" s="43"/>
      <c r="BD176" s="44"/>
      <c r="BE176" s="44"/>
      <c r="BF176" s="44"/>
      <c r="BG176" s="44"/>
      <c r="BH176" s="44"/>
      <c r="BI176" s="44"/>
      <c r="BJ176" s="44"/>
      <c r="BK176" s="76"/>
      <c r="BL176" s="76"/>
      <c r="BM176" s="76"/>
    </row>
    <row r="177" spans="1:65" x14ac:dyDescent="0.25">
      <c r="A177" s="20" t="s">
        <v>176</v>
      </c>
      <c r="B177" s="56">
        <f t="shared" si="19"/>
        <v>45141</v>
      </c>
      <c r="C177" s="32"/>
      <c r="D177" s="32"/>
      <c r="E177" s="87">
        <v>1</v>
      </c>
      <c r="F177" s="32"/>
      <c r="G177" s="32"/>
      <c r="H177" s="32"/>
      <c r="I177" s="32"/>
      <c r="J177" s="32"/>
      <c r="K177" s="80"/>
      <c r="L177" s="32"/>
      <c r="N177" s="39"/>
      <c r="O177" s="39"/>
      <c r="P177" s="39"/>
      <c r="Q177" s="39"/>
      <c r="R177" s="39"/>
      <c r="S177" s="39"/>
      <c r="T177" s="40"/>
      <c r="U177" s="40"/>
      <c r="V177" s="40"/>
      <c r="W177" s="40"/>
      <c r="X177" s="40"/>
      <c r="Y177" s="40"/>
      <c r="Z177" s="40"/>
      <c r="AA177" s="40"/>
      <c r="AB177" s="41"/>
      <c r="AC177" s="41"/>
      <c r="AD177" s="41"/>
      <c r="AE177" s="41"/>
      <c r="AF177" s="41"/>
      <c r="AG177" s="41"/>
      <c r="AH177" s="41"/>
      <c r="AI177" s="41"/>
      <c r="AJ177" s="41"/>
      <c r="AK177" s="41"/>
      <c r="AL177" s="41"/>
      <c r="AM177" s="41"/>
      <c r="AN177" s="43"/>
      <c r="AO177" s="43"/>
      <c r="AP177" s="43"/>
      <c r="AQ177" s="43"/>
      <c r="AR177" s="43"/>
      <c r="AS177" s="43"/>
      <c r="AT177" s="43"/>
      <c r="AU177" s="43"/>
      <c r="AV177" s="43"/>
      <c r="AW177" s="43"/>
      <c r="AX177" s="43"/>
      <c r="AY177" s="43"/>
      <c r="AZ177" s="43"/>
      <c r="BA177" s="43"/>
      <c r="BB177" s="43"/>
      <c r="BC177" s="43"/>
      <c r="BD177" s="44"/>
      <c r="BE177" s="44"/>
      <c r="BF177" s="44"/>
      <c r="BG177" s="44"/>
      <c r="BH177" s="44"/>
      <c r="BI177" s="44"/>
      <c r="BJ177" s="44"/>
      <c r="BK177" s="76"/>
      <c r="BL177" s="76"/>
      <c r="BM177" s="76"/>
    </row>
    <row r="178" spans="1:65" x14ac:dyDescent="0.25">
      <c r="A178" s="20" t="s">
        <v>176</v>
      </c>
      <c r="B178" s="56">
        <f t="shared" si="19"/>
        <v>45148</v>
      </c>
      <c r="C178" s="32"/>
      <c r="D178" s="32"/>
      <c r="E178" s="87">
        <v>1</v>
      </c>
      <c r="F178" s="32"/>
      <c r="G178" s="32"/>
      <c r="H178" s="32"/>
      <c r="I178" s="32"/>
      <c r="J178" s="32"/>
      <c r="K178" s="80"/>
      <c r="L178" s="32"/>
      <c r="M178" s="32"/>
      <c r="N178" s="39"/>
      <c r="O178" s="39"/>
      <c r="P178" s="39"/>
      <c r="Q178" s="39"/>
      <c r="R178" s="39"/>
      <c r="S178" s="39"/>
      <c r="T178" s="40"/>
      <c r="U178" s="40"/>
      <c r="V178" s="40"/>
      <c r="W178" s="40"/>
      <c r="X178" s="40"/>
      <c r="Y178" s="40"/>
      <c r="Z178" s="40"/>
      <c r="AA178" s="40"/>
      <c r="AB178" s="41"/>
      <c r="AC178" s="41"/>
      <c r="AD178" s="41"/>
      <c r="AE178" s="41"/>
      <c r="AF178" s="41"/>
      <c r="AG178" s="41"/>
      <c r="AH178" s="41"/>
      <c r="AI178" s="41"/>
      <c r="AJ178" s="41"/>
      <c r="AK178" s="41"/>
      <c r="AL178" s="41"/>
      <c r="AM178" s="41"/>
      <c r="AN178" s="43"/>
      <c r="AO178" s="43"/>
      <c r="AP178" s="43"/>
      <c r="AQ178" s="43"/>
      <c r="AR178" s="43"/>
      <c r="AS178" s="43"/>
      <c r="AT178" s="43"/>
      <c r="AU178" s="43"/>
      <c r="AV178" s="43"/>
      <c r="AW178" s="43"/>
      <c r="AX178" s="43"/>
      <c r="AY178" s="43"/>
      <c r="AZ178" s="43"/>
      <c r="BA178" s="43"/>
      <c r="BB178" s="43"/>
      <c r="BC178" s="43"/>
      <c r="BD178" s="44"/>
      <c r="BE178" s="44"/>
      <c r="BF178" s="44"/>
      <c r="BG178" s="44"/>
      <c r="BH178" s="44"/>
      <c r="BI178" s="44"/>
      <c r="BJ178" s="44"/>
      <c r="BK178" s="76"/>
      <c r="BL178" s="76"/>
      <c r="BM178" s="76"/>
    </row>
    <row r="179" spans="1:65" x14ac:dyDescent="0.25">
      <c r="A179" s="20" t="s">
        <v>176</v>
      </c>
      <c r="B179" s="56">
        <f t="shared" si="19"/>
        <v>45155</v>
      </c>
      <c r="C179" s="32"/>
      <c r="D179" s="32"/>
      <c r="E179" s="87">
        <v>1</v>
      </c>
      <c r="F179" s="32"/>
      <c r="G179" s="32"/>
      <c r="H179" s="32"/>
      <c r="I179" s="32"/>
      <c r="J179" s="32"/>
      <c r="K179" s="80"/>
      <c r="L179" s="32"/>
      <c r="M179" s="32"/>
      <c r="N179" s="39"/>
      <c r="O179" s="39"/>
      <c r="P179" s="39"/>
      <c r="Q179" s="39"/>
      <c r="R179" s="39"/>
      <c r="S179" s="39"/>
      <c r="T179" s="40"/>
      <c r="U179" s="40"/>
      <c r="V179" s="40"/>
      <c r="W179" s="40"/>
      <c r="X179" s="40"/>
      <c r="Y179" s="40"/>
      <c r="Z179" s="40"/>
      <c r="AA179" s="40"/>
      <c r="AB179" s="41"/>
      <c r="AC179" s="41"/>
      <c r="AD179" s="41"/>
      <c r="AE179" s="41"/>
      <c r="AF179" s="41"/>
      <c r="AG179" s="41"/>
      <c r="AH179" s="41"/>
      <c r="AI179" s="41"/>
      <c r="AJ179" s="41"/>
      <c r="AK179" s="41"/>
      <c r="AL179" s="41"/>
      <c r="AM179" s="41"/>
      <c r="AN179" s="43"/>
      <c r="AO179" s="43"/>
      <c r="AP179" s="43"/>
      <c r="AQ179" s="43"/>
      <c r="AR179" s="43"/>
      <c r="AS179" s="43"/>
      <c r="AT179" s="43"/>
      <c r="AU179" s="43"/>
      <c r="AV179" s="43"/>
      <c r="AW179" s="43"/>
      <c r="AX179" s="43"/>
      <c r="AY179" s="43"/>
      <c r="AZ179" s="43"/>
      <c r="BA179" s="43"/>
      <c r="BB179" s="43"/>
      <c r="BC179" s="43"/>
      <c r="BD179" s="44"/>
      <c r="BE179" s="44"/>
      <c r="BF179" s="44"/>
      <c r="BG179" s="44"/>
      <c r="BH179" s="44"/>
      <c r="BI179" s="44"/>
      <c r="BJ179" s="44"/>
      <c r="BK179" s="76"/>
      <c r="BL179" s="76"/>
      <c r="BM179" s="76"/>
    </row>
    <row r="180" spans="1:65" x14ac:dyDescent="0.25">
      <c r="A180" s="20" t="s">
        <v>176</v>
      </c>
      <c r="B180" s="56">
        <f t="shared" si="19"/>
        <v>45162</v>
      </c>
      <c r="C180" s="32"/>
      <c r="D180" s="32"/>
      <c r="E180" s="87">
        <v>1</v>
      </c>
      <c r="F180" s="32"/>
      <c r="G180" s="32"/>
      <c r="H180" s="32"/>
      <c r="I180" s="32"/>
      <c r="J180" s="32"/>
      <c r="K180" s="80"/>
      <c r="L180" s="32"/>
      <c r="M180" s="32"/>
      <c r="N180" s="39"/>
      <c r="O180" s="39"/>
      <c r="P180" s="39"/>
      <c r="Q180" s="39"/>
      <c r="R180" s="39"/>
      <c r="S180" s="39"/>
      <c r="T180" s="40"/>
      <c r="U180" s="40"/>
      <c r="V180" s="40"/>
      <c r="W180" s="40"/>
      <c r="X180" s="40"/>
      <c r="Y180" s="40"/>
      <c r="Z180" s="40"/>
      <c r="AA180" s="40"/>
      <c r="AB180" s="41"/>
      <c r="AC180" s="41"/>
      <c r="AD180" s="41"/>
      <c r="AE180" s="41"/>
      <c r="AF180" s="41"/>
      <c r="AG180" s="41"/>
      <c r="AH180" s="41"/>
      <c r="AI180" s="41"/>
      <c r="AJ180" s="41"/>
      <c r="AK180" s="41"/>
      <c r="AL180" s="41"/>
      <c r="AM180" s="41"/>
      <c r="AN180" s="43"/>
      <c r="AO180" s="43"/>
      <c r="AP180" s="43"/>
      <c r="AQ180" s="43"/>
      <c r="AR180" s="43"/>
      <c r="AS180" s="43"/>
      <c r="AT180" s="43"/>
      <c r="AU180" s="43"/>
      <c r="AV180" s="43"/>
      <c r="AW180" s="43"/>
      <c r="AX180" s="43"/>
      <c r="AY180" s="43"/>
      <c r="AZ180" s="43"/>
      <c r="BA180" s="43"/>
      <c r="BB180" s="43"/>
      <c r="BC180" s="43"/>
      <c r="BD180" s="44"/>
      <c r="BE180" s="44"/>
      <c r="BF180" s="44"/>
      <c r="BG180" s="44"/>
      <c r="BH180" s="44"/>
      <c r="BI180" s="44"/>
      <c r="BJ180" s="44"/>
      <c r="BK180" s="76"/>
      <c r="BL180" s="76"/>
      <c r="BM180" s="76"/>
    </row>
    <row r="181" spans="1:65" x14ac:dyDescent="0.25">
      <c r="A181" s="20" t="s">
        <v>176</v>
      </c>
      <c r="B181" s="56">
        <f t="shared" si="19"/>
        <v>45169</v>
      </c>
      <c r="C181" s="32"/>
      <c r="D181" s="32"/>
      <c r="E181" s="87">
        <v>1</v>
      </c>
      <c r="F181" s="32"/>
      <c r="G181" s="32"/>
      <c r="H181" s="32"/>
      <c r="I181" s="32"/>
      <c r="J181" s="32"/>
      <c r="K181" s="80"/>
      <c r="L181" s="32"/>
      <c r="M181" s="32"/>
      <c r="N181" s="39"/>
      <c r="O181" s="39"/>
      <c r="P181" s="39"/>
      <c r="Q181" s="39"/>
      <c r="R181" s="39"/>
      <c r="S181" s="39"/>
      <c r="T181" s="40"/>
      <c r="U181" s="40"/>
      <c r="V181" s="40"/>
      <c r="W181" s="40"/>
      <c r="X181" s="40"/>
      <c r="Y181" s="40"/>
      <c r="Z181" s="40"/>
      <c r="AA181" s="40"/>
      <c r="AB181" s="41"/>
      <c r="AC181" s="41"/>
      <c r="AD181" s="41"/>
      <c r="AE181" s="41"/>
      <c r="AF181" s="41"/>
      <c r="AG181" s="41"/>
      <c r="AH181" s="41"/>
      <c r="AI181" s="41"/>
      <c r="AJ181" s="41"/>
      <c r="AK181" s="41"/>
      <c r="AL181" s="41"/>
      <c r="AM181" s="41"/>
      <c r="AN181" s="43"/>
      <c r="AO181" s="43"/>
      <c r="AP181" s="43"/>
      <c r="AQ181" s="43"/>
      <c r="AR181" s="43"/>
      <c r="AS181" s="43"/>
      <c r="AT181" s="43"/>
      <c r="AU181" s="43"/>
      <c r="AV181" s="43"/>
      <c r="AW181" s="43"/>
      <c r="AX181" s="43"/>
      <c r="AY181" s="43"/>
      <c r="AZ181" s="43"/>
      <c r="BA181" s="43"/>
      <c r="BB181" s="43"/>
      <c r="BC181" s="43"/>
      <c r="BD181" s="44"/>
      <c r="BE181" s="44"/>
      <c r="BF181" s="44"/>
      <c r="BG181" s="44"/>
      <c r="BH181" s="44"/>
      <c r="BI181" s="44"/>
      <c r="BJ181" s="44"/>
      <c r="BK181" s="76"/>
      <c r="BL181" s="76"/>
      <c r="BM181" s="76"/>
    </row>
    <row r="182" spans="1:65" x14ac:dyDescent="0.25">
      <c r="A182" s="20" t="s">
        <v>176</v>
      </c>
      <c r="B182" s="56">
        <f t="shared" si="19"/>
        <v>45176</v>
      </c>
      <c r="C182" s="32"/>
      <c r="D182" s="32"/>
      <c r="E182" s="87">
        <v>1</v>
      </c>
      <c r="F182" s="32"/>
      <c r="G182" s="32"/>
      <c r="H182" s="32"/>
      <c r="I182" s="32"/>
      <c r="J182" s="32"/>
      <c r="K182" s="80"/>
      <c r="L182" s="32"/>
      <c r="M182" s="32"/>
      <c r="N182" s="39"/>
      <c r="O182" s="39"/>
      <c r="P182" s="39"/>
      <c r="Q182" s="39"/>
      <c r="R182" s="39"/>
      <c r="S182" s="39"/>
      <c r="T182" s="40"/>
      <c r="U182" s="40"/>
      <c r="V182" s="40"/>
      <c r="W182" s="40"/>
      <c r="X182" s="40"/>
      <c r="Y182" s="40"/>
      <c r="Z182" s="40"/>
      <c r="AA182" s="40"/>
      <c r="AB182" s="41"/>
      <c r="AC182" s="41"/>
      <c r="AD182" s="41"/>
      <c r="AE182" s="41"/>
      <c r="AF182" s="41"/>
      <c r="AG182" s="41"/>
      <c r="AH182" s="41"/>
      <c r="AI182" s="41"/>
      <c r="AJ182" s="41"/>
      <c r="AK182" s="41"/>
      <c r="AL182" s="41"/>
      <c r="AM182" s="41"/>
      <c r="AN182" s="43"/>
      <c r="AO182" s="43"/>
      <c r="AP182" s="43"/>
      <c r="AQ182" s="43"/>
      <c r="AR182" s="43"/>
      <c r="AS182" s="43"/>
      <c r="AT182" s="43"/>
      <c r="AU182" s="43"/>
      <c r="AV182" s="43"/>
      <c r="AW182" s="43"/>
      <c r="AX182" s="43"/>
      <c r="AY182" s="43"/>
      <c r="AZ182" s="43"/>
      <c r="BA182" s="43"/>
      <c r="BB182" s="43"/>
      <c r="BC182" s="43"/>
      <c r="BD182" s="44"/>
      <c r="BE182" s="44"/>
      <c r="BF182" s="44"/>
      <c r="BG182" s="44"/>
      <c r="BH182" s="44"/>
      <c r="BI182" s="44"/>
      <c r="BJ182" s="44"/>
      <c r="BK182" s="76"/>
      <c r="BL182" s="76"/>
      <c r="BM182" s="76"/>
    </row>
    <row r="183" spans="1:65" x14ac:dyDescent="0.25">
      <c r="A183" s="20" t="s">
        <v>176</v>
      </c>
      <c r="B183" s="56">
        <f t="shared" si="19"/>
        <v>45183</v>
      </c>
      <c r="C183" s="32"/>
      <c r="D183" s="32"/>
      <c r="E183" s="87">
        <v>1</v>
      </c>
      <c r="F183" s="32"/>
      <c r="G183" s="32"/>
      <c r="H183" s="32"/>
      <c r="I183" s="32"/>
      <c r="J183" s="32"/>
      <c r="K183" s="80"/>
      <c r="L183" s="32"/>
      <c r="M183" s="32"/>
      <c r="N183" s="39"/>
      <c r="O183" s="39"/>
      <c r="P183" s="39"/>
      <c r="Q183" s="39"/>
      <c r="R183" s="39"/>
      <c r="S183" s="39"/>
      <c r="T183" s="40"/>
      <c r="U183" s="40"/>
      <c r="V183" s="40"/>
      <c r="W183" s="40"/>
      <c r="X183" s="40"/>
      <c r="Y183" s="40"/>
      <c r="Z183" s="40"/>
      <c r="AA183" s="40"/>
      <c r="AB183" s="41"/>
      <c r="AC183" s="41"/>
      <c r="AD183" s="41"/>
      <c r="AE183" s="41"/>
      <c r="AF183" s="41"/>
      <c r="AG183" s="41"/>
      <c r="AH183" s="41"/>
      <c r="AI183" s="41"/>
      <c r="AJ183" s="41"/>
      <c r="AK183" s="41"/>
      <c r="AL183" s="41"/>
      <c r="AM183" s="41"/>
      <c r="AN183" s="43"/>
      <c r="AO183" s="43"/>
      <c r="AP183" s="43"/>
      <c r="AQ183" s="43"/>
      <c r="AR183" s="43"/>
      <c r="AS183" s="43"/>
      <c r="AT183" s="43"/>
      <c r="AU183" s="43"/>
      <c r="AV183" s="43"/>
      <c r="AW183" s="43"/>
      <c r="AX183" s="43"/>
      <c r="AY183" s="43"/>
      <c r="AZ183" s="43"/>
      <c r="BA183" s="43"/>
      <c r="BB183" s="43"/>
      <c r="BC183" s="43"/>
      <c r="BD183" s="44"/>
      <c r="BE183" s="44"/>
      <c r="BF183" s="44"/>
      <c r="BG183" s="44"/>
      <c r="BH183" s="44"/>
      <c r="BI183" s="44"/>
      <c r="BJ183" s="44"/>
      <c r="BK183" s="76"/>
      <c r="BL183" s="76"/>
      <c r="BM183" s="76"/>
    </row>
    <row r="184" spans="1:65" x14ac:dyDescent="0.25">
      <c r="A184" s="20" t="s">
        <v>176</v>
      </c>
      <c r="B184" s="56">
        <f t="shared" si="19"/>
        <v>45190</v>
      </c>
      <c r="C184" s="32"/>
      <c r="D184" s="32"/>
      <c r="E184" s="87">
        <v>1</v>
      </c>
      <c r="F184" s="32"/>
      <c r="G184" s="32"/>
      <c r="H184" s="32"/>
      <c r="I184" s="32"/>
      <c r="J184" s="32"/>
      <c r="K184" s="80"/>
      <c r="L184" s="32"/>
      <c r="M184" s="32"/>
      <c r="N184" s="39"/>
      <c r="O184" s="39"/>
      <c r="P184" s="39"/>
      <c r="Q184" s="39"/>
      <c r="R184" s="39"/>
      <c r="S184" s="39"/>
      <c r="T184" s="40"/>
      <c r="U184" s="40"/>
      <c r="V184" s="40"/>
      <c r="W184" s="40"/>
      <c r="X184" s="40"/>
      <c r="Y184" s="40"/>
      <c r="Z184" s="40"/>
      <c r="AA184" s="40"/>
      <c r="AB184" s="41"/>
      <c r="AC184" s="41"/>
      <c r="AD184" s="41"/>
      <c r="AE184" s="41"/>
      <c r="AF184" s="41"/>
      <c r="AG184" s="41"/>
      <c r="AH184" s="41"/>
      <c r="AI184" s="41"/>
      <c r="AJ184" s="41"/>
      <c r="AK184" s="41"/>
      <c r="AL184" s="41"/>
      <c r="AM184" s="41"/>
      <c r="AN184" s="43"/>
      <c r="AO184" s="43"/>
      <c r="AP184" s="43"/>
      <c r="AQ184" s="43"/>
      <c r="AR184" s="43"/>
      <c r="AS184" s="43"/>
      <c r="AT184" s="43"/>
      <c r="AU184" s="43"/>
      <c r="AV184" s="43"/>
      <c r="AW184" s="43"/>
      <c r="AX184" s="43"/>
      <c r="AY184" s="43"/>
      <c r="AZ184" s="43"/>
      <c r="BA184" s="43"/>
      <c r="BB184" s="43"/>
      <c r="BC184" s="43"/>
      <c r="BD184" s="44"/>
      <c r="BE184" s="44"/>
      <c r="BF184" s="44"/>
      <c r="BG184" s="44"/>
      <c r="BH184" s="44"/>
      <c r="BI184" s="44"/>
      <c r="BJ184" s="44"/>
      <c r="BK184" s="76"/>
      <c r="BL184" s="76"/>
      <c r="BM184" s="76"/>
    </row>
    <row r="185" spans="1:65" x14ac:dyDescent="0.25">
      <c r="A185" s="20" t="s">
        <v>176</v>
      </c>
      <c r="B185" s="56">
        <f t="shared" si="19"/>
        <v>45197</v>
      </c>
      <c r="C185" s="32"/>
      <c r="D185" s="32"/>
      <c r="E185" s="87">
        <v>1</v>
      </c>
      <c r="F185" s="32"/>
      <c r="G185" s="32"/>
      <c r="H185" s="32"/>
      <c r="I185" s="32"/>
      <c r="J185" s="32"/>
      <c r="K185" s="80"/>
      <c r="L185" s="32"/>
      <c r="M185" s="32"/>
      <c r="N185" s="39"/>
      <c r="O185" s="39"/>
      <c r="P185" s="39"/>
      <c r="Q185" s="39"/>
      <c r="R185" s="39"/>
      <c r="S185" s="39"/>
      <c r="T185" s="40"/>
      <c r="U185" s="40"/>
      <c r="V185" s="40"/>
      <c r="W185" s="40"/>
      <c r="X185" s="40"/>
      <c r="Y185" s="40"/>
      <c r="Z185" s="40"/>
      <c r="AA185" s="40"/>
      <c r="AB185" s="41"/>
      <c r="AC185" s="41"/>
      <c r="AD185" s="41"/>
      <c r="AE185" s="41"/>
      <c r="AF185" s="41"/>
      <c r="AG185" s="41"/>
      <c r="AH185" s="41"/>
      <c r="AI185" s="41"/>
      <c r="AJ185" s="41"/>
      <c r="AK185" s="41"/>
      <c r="AL185" s="41"/>
      <c r="AM185" s="41"/>
      <c r="AN185" s="43"/>
      <c r="AO185" s="43"/>
      <c r="AP185" s="43"/>
      <c r="AQ185" s="43"/>
      <c r="AR185" s="43"/>
      <c r="AS185" s="43"/>
      <c r="AT185" s="43"/>
      <c r="AU185" s="43"/>
      <c r="AV185" s="43"/>
      <c r="AW185" s="43"/>
      <c r="AX185" s="43"/>
      <c r="AY185" s="43"/>
      <c r="AZ185" s="43"/>
      <c r="BA185" s="43"/>
      <c r="BB185" s="43"/>
      <c r="BC185" s="43"/>
      <c r="BD185" s="44"/>
      <c r="BE185" s="44"/>
      <c r="BF185" s="44"/>
      <c r="BG185" s="44"/>
      <c r="BH185" s="44"/>
      <c r="BI185" s="44"/>
      <c r="BJ185" s="44"/>
      <c r="BK185" s="76"/>
      <c r="BL185" s="76"/>
      <c r="BM185" s="76"/>
    </row>
    <row r="186" spans="1:65" x14ac:dyDescent="0.25">
      <c r="A186" s="20" t="s">
        <v>176</v>
      </c>
      <c r="B186" s="56">
        <f t="shared" si="19"/>
        <v>45204</v>
      </c>
      <c r="C186" s="32"/>
      <c r="D186" s="32"/>
      <c r="E186" s="87">
        <v>1</v>
      </c>
      <c r="F186" s="32"/>
      <c r="G186" s="32"/>
      <c r="H186" s="32"/>
      <c r="I186" s="32"/>
      <c r="J186" s="32"/>
      <c r="K186" s="80"/>
      <c r="L186" s="32"/>
      <c r="M186" s="32"/>
      <c r="N186" s="39"/>
      <c r="O186" s="39"/>
      <c r="P186" s="39"/>
      <c r="Q186" s="39"/>
      <c r="R186" s="39"/>
      <c r="S186" s="39"/>
      <c r="T186" s="40"/>
      <c r="U186" s="40"/>
      <c r="V186" s="40"/>
      <c r="W186" s="40"/>
      <c r="X186" s="40"/>
      <c r="Y186" s="40"/>
      <c r="Z186" s="40"/>
      <c r="AA186" s="40"/>
      <c r="AB186" s="41"/>
      <c r="AC186" s="41"/>
      <c r="AD186" s="41"/>
      <c r="AE186" s="41"/>
      <c r="AF186" s="41"/>
      <c r="AG186" s="41"/>
      <c r="AH186" s="41"/>
      <c r="AI186" s="41"/>
      <c r="AJ186" s="41"/>
      <c r="AK186" s="41"/>
      <c r="AL186" s="41"/>
      <c r="AM186" s="41"/>
      <c r="AN186" s="43"/>
      <c r="AO186" s="43"/>
      <c r="AP186" s="43"/>
      <c r="AQ186" s="43"/>
      <c r="AR186" s="43"/>
      <c r="AS186" s="43"/>
      <c r="AT186" s="43"/>
      <c r="AU186" s="43"/>
      <c r="AV186" s="43"/>
      <c r="AW186" s="43"/>
      <c r="AX186" s="43"/>
      <c r="AY186" s="43"/>
      <c r="AZ186" s="43"/>
      <c r="BA186" s="43"/>
      <c r="BB186" s="43"/>
      <c r="BC186" s="43"/>
      <c r="BD186" s="44"/>
      <c r="BE186" s="44"/>
      <c r="BF186" s="44"/>
      <c r="BG186" s="44"/>
      <c r="BH186" s="44"/>
      <c r="BI186" s="44"/>
      <c r="BJ186" s="44"/>
      <c r="BK186" s="76"/>
      <c r="BL186" s="76"/>
      <c r="BM186" s="76"/>
    </row>
    <row r="187" spans="1:65" x14ac:dyDescent="0.25">
      <c r="A187" s="20" t="s">
        <v>176</v>
      </c>
      <c r="B187" s="60">
        <f t="shared" si="19"/>
        <v>45211</v>
      </c>
      <c r="C187" s="59"/>
      <c r="D187" s="59"/>
      <c r="E187" s="87">
        <v>1</v>
      </c>
      <c r="F187" s="59"/>
      <c r="G187" s="59"/>
      <c r="H187" s="59"/>
      <c r="I187" s="59"/>
      <c r="J187" s="59"/>
      <c r="K187" s="81"/>
      <c r="L187" s="59"/>
      <c r="M187" s="59"/>
      <c r="N187" s="62"/>
      <c r="O187" s="62"/>
      <c r="P187" s="62"/>
      <c r="Q187" s="62"/>
      <c r="R187" s="62"/>
      <c r="S187" s="62"/>
      <c r="T187" s="63"/>
      <c r="U187" s="63"/>
      <c r="V187" s="63"/>
      <c r="W187" s="63"/>
      <c r="X187" s="63"/>
      <c r="Y187" s="63"/>
      <c r="Z187" s="63"/>
      <c r="AA187" s="63"/>
      <c r="AB187" s="64"/>
      <c r="AC187" s="64"/>
      <c r="AD187" s="64"/>
      <c r="AE187" s="64"/>
      <c r="AF187" s="64"/>
      <c r="AG187" s="64"/>
      <c r="AH187" s="64"/>
      <c r="AI187" s="64"/>
      <c r="AJ187" s="64"/>
      <c r="AK187" s="64"/>
      <c r="AL187" s="64"/>
      <c r="AM187" s="64"/>
      <c r="AN187" s="66"/>
      <c r="AO187" s="66"/>
      <c r="AP187" s="66"/>
      <c r="AQ187" s="66"/>
      <c r="AR187" s="66"/>
      <c r="AS187" s="66"/>
      <c r="AT187" s="66"/>
      <c r="AU187" s="66"/>
      <c r="AV187" s="66"/>
      <c r="AW187" s="66"/>
      <c r="AX187" s="66"/>
      <c r="AY187" s="66"/>
      <c r="AZ187" s="66"/>
      <c r="BA187" s="66"/>
      <c r="BB187" s="66"/>
      <c r="BC187" s="66"/>
      <c r="BD187" s="67"/>
      <c r="BE187" s="67"/>
      <c r="BF187" s="67"/>
      <c r="BG187" s="67"/>
      <c r="BH187" s="67"/>
      <c r="BI187" s="67"/>
      <c r="BJ187" s="67"/>
      <c r="BK187" s="78"/>
      <c r="BL187" s="78"/>
      <c r="BM187" s="78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6496A6-7244-4836-B432-D0FE532356B8}">
  <dimension ref="A1:BX187"/>
  <sheetViews>
    <sheetView tabSelected="1" topLeftCell="A166" zoomScale="85" zoomScaleNormal="85" workbookViewId="0">
      <selection activeCell="K175" sqref="K175"/>
    </sheetView>
  </sheetViews>
  <sheetFormatPr defaultRowHeight="15" x14ac:dyDescent="0.25"/>
  <cols>
    <col min="2" max="2" width="13.28515625" customWidth="1"/>
    <col min="3" max="3" width="12" customWidth="1"/>
    <col min="10" max="10" width="12.28515625" customWidth="1"/>
    <col min="11" max="11" width="11" style="82" customWidth="1"/>
    <col min="14" max="14" width="11.5703125" style="10" bestFit="1" customWidth="1"/>
    <col min="15" max="15" width="11.42578125" style="10" customWidth="1"/>
    <col min="16" max="16" width="13.28515625" style="10" bestFit="1" customWidth="1"/>
    <col min="17" max="19" width="9.140625" style="10"/>
    <col min="20" max="27" width="9.140625" style="9"/>
    <col min="28" max="28" width="29" style="8" customWidth="1"/>
    <col min="29" max="29" width="17.85546875" style="8" customWidth="1"/>
    <col min="30" max="30" width="11.42578125" style="8" customWidth="1"/>
    <col min="31" max="31" width="13.28515625" style="8" customWidth="1"/>
    <col min="32" max="32" width="29" style="8" customWidth="1"/>
    <col min="33" max="33" width="17.85546875" style="8" customWidth="1"/>
    <col min="34" max="35" width="12" style="8" customWidth="1"/>
    <col min="36" max="36" width="29" style="8" customWidth="1"/>
    <col min="37" max="37" width="17.85546875" style="8" customWidth="1"/>
    <col min="38" max="39" width="9.140625" style="8"/>
    <col min="40" max="50" width="17.5703125" style="7" customWidth="1"/>
    <col min="51" max="66" width="9.140625" style="6"/>
    <col min="67" max="71" width="14.42578125" style="5" customWidth="1"/>
    <col min="72" max="72" width="13.5703125" style="5" bestFit="1" customWidth="1"/>
    <col min="73" max="73" width="16.28515625" style="5" customWidth="1"/>
    <col min="74" max="76" width="17.5703125" style="79" customWidth="1"/>
  </cols>
  <sheetData>
    <row r="1" spans="1:76" s="4" customFormat="1" ht="102" x14ac:dyDescent="0.25">
      <c r="A1" s="68" t="s">
        <v>58</v>
      </c>
      <c r="B1" s="68" t="s">
        <v>56</v>
      </c>
      <c r="C1" s="68" t="s">
        <v>115</v>
      </c>
      <c r="D1" s="68" t="s">
        <v>116</v>
      </c>
      <c r="E1" s="68" t="s">
        <v>117</v>
      </c>
      <c r="F1" s="68" t="s">
        <v>118</v>
      </c>
      <c r="G1" s="68" t="s">
        <v>155</v>
      </c>
      <c r="H1" s="68" t="s">
        <v>156</v>
      </c>
      <c r="I1" s="68" t="s">
        <v>57</v>
      </c>
      <c r="J1" s="68" t="s">
        <v>59</v>
      </c>
      <c r="K1" s="68" t="s">
        <v>60</v>
      </c>
      <c r="L1" s="68" t="s">
        <v>62</v>
      </c>
      <c r="M1" s="68" t="s">
        <v>63</v>
      </c>
      <c r="N1" s="69" t="s">
        <v>64</v>
      </c>
      <c r="O1" s="69" t="s">
        <v>65</v>
      </c>
      <c r="P1" s="69" t="s">
        <v>66</v>
      </c>
      <c r="Q1" s="69" t="s">
        <v>67</v>
      </c>
      <c r="R1" s="69" t="s">
        <v>68</v>
      </c>
      <c r="S1" s="69" t="s">
        <v>69</v>
      </c>
      <c r="T1" s="70" t="s">
        <v>70</v>
      </c>
      <c r="U1" s="70" t="s">
        <v>71</v>
      </c>
      <c r="V1" s="70" t="s">
        <v>72</v>
      </c>
      <c r="W1" s="70" t="s">
        <v>73</v>
      </c>
      <c r="X1" s="70" t="s">
        <v>74</v>
      </c>
      <c r="Y1" s="70" t="s">
        <v>75</v>
      </c>
      <c r="Z1" s="70" t="s">
        <v>76</v>
      </c>
      <c r="AA1" s="70" t="s">
        <v>77</v>
      </c>
      <c r="AB1" s="71" t="s">
        <v>119</v>
      </c>
      <c r="AC1" s="71" t="s">
        <v>120</v>
      </c>
      <c r="AD1" s="71" t="s">
        <v>121</v>
      </c>
      <c r="AE1" s="71" t="s">
        <v>122</v>
      </c>
      <c r="AF1" s="71" t="s">
        <v>123</v>
      </c>
      <c r="AG1" s="71" t="s">
        <v>124</v>
      </c>
      <c r="AH1" s="71" t="s">
        <v>125</v>
      </c>
      <c r="AI1" s="71" t="s">
        <v>126</v>
      </c>
      <c r="AJ1" s="71" t="s">
        <v>127</v>
      </c>
      <c r="AK1" s="71" t="s">
        <v>128</v>
      </c>
      <c r="AL1" s="71" t="s">
        <v>129</v>
      </c>
      <c r="AM1" s="71" t="s">
        <v>130</v>
      </c>
      <c r="AN1" s="72" t="s">
        <v>132</v>
      </c>
      <c r="AO1" s="72" t="s">
        <v>131</v>
      </c>
      <c r="AP1" s="72" t="s">
        <v>132</v>
      </c>
      <c r="AQ1" s="72" t="s">
        <v>133</v>
      </c>
      <c r="AR1" s="72" t="s">
        <v>134</v>
      </c>
      <c r="AS1" s="72" t="s">
        <v>135</v>
      </c>
      <c r="AT1" s="72" t="s">
        <v>136</v>
      </c>
      <c r="AU1" s="72" t="s">
        <v>137</v>
      </c>
      <c r="AV1" s="72" t="s">
        <v>138</v>
      </c>
      <c r="AW1" s="72" t="s">
        <v>136</v>
      </c>
      <c r="AX1" s="72" t="s">
        <v>137</v>
      </c>
      <c r="AY1" s="73" t="s">
        <v>180</v>
      </c>
      <c r="AZ1" s="73" t="s">
        <v>181</v>
      </c>
      <c r="BA1" s="73" t="s">
        <v>185</v>
      </c>
      <c r="BB1" s="73" t="s">
        <v>113</v>
      </c>
      <c r="BC1" s="73" t="s">
        <v>114</v>
      </c>
      <c r="BD1" s="73" t="s">
        <v>187</v>
      </c>
      <c r="BE1" s="73" t="s">
        <v>188</v>
      </c>
      <c r="BF1" s="73" t="s">
        <v>189</v>
      </c>
      <c r="BG1" s="73" t="s">
        <v>190</v>
      </c>
      <c r="BH1" s="73" t="s">
        <v>191</v>
      </c>
      <c r="BI1" s="11" t="s">
        <v>192</v>
      </c>
      <c r="BJ1" s="73" t="s">
        <v>193</v>
      </c>
      <c r="BK1" s="73" t="s">
        <v>194</v>
      </c>
      <c r="BL1" s="73" t="s">
        <v>195</v>
      </c>
      <c r="BM1" s="73" t="s">
        <v>196</v>
      </c>
      <c r="BN1" s="73" t="s">
        <v>197</v>
      </c>
      <c r="BO1" s="74" t="s">
        <v>103</v>
      </c>
      <c r="BP1" s="74" t="s">
        <v>104</v>
      </c>
      <c r="BQ1" s="74" t="s">
        <v>105</v>
      </c>
      <c r="BR1" s="74" t="s">
        <v>106</v>
      </c>
      <c r="BS1" s="74" t="s">
        <v>107</v>
      </c>
      <c r="BT1" s="74" t="s">
        <v>108</v>
      </c>
      <c r="BU1" s="74" t="s">
        <v>109</v>
      </c>
      <c r="BV1" s="12" t="s">
        <v>110</v>
      </c>
      <c r="BW1" s="12" t="s">
        <v>111</v>
      </c>
      <c r="BX1" s="12" t="s">
        <v>112</v>
      </c>
    </row>
    <row r="2" spans="1:76" x14ac:dyDescent="0.25">
      <c r="A2" s="20" t="s">
        <v>172</v>
      </c>
      <c r="B2" s="21">
        <v>43917</v>
      </c>
      <c r="C2" s="22">
        <v>0</v>
      </c>
      <c r="D2" s="22">
        <v>5.1755414259601579E-5</v>
      </c>
      <c r="E2" s="130">
        <v>0</v>
      </c>
      <c r="F2" s="130">
        <v>5.1755414259601579E-5</v>
      </c>
      <c r="G2" s="22"/>
      <c r="H2" s="22"/>
      <c r="I2" s="23">
        <f t="shared" ref="I2:I33" si="0">D2-C2</f>
        <v>5.1755414259601579E-5</v>
      </c>
      <c r="J2" s="21">
        <v>44629</v>
      </c>
      <c r="K2" s="21"/>
      <c r="L2" s="20">
        <v>18</v>
      </c>
      <c r="M2" s="20">
        <v>18</v>
      </c>
      <c r="N2" s="24"/>
      <c r="O2" s="24"/>
      <c r="P2" s="24"/>
      <c r="Q2" s="25">
        <v>0</v>
      </c>
      <c r="R2" s="25">
        <v>0</v>
      </c>
      <c r="S2" s="26">
        <f>Q2-R2</f>
        <v>0</v>
      </c>
      <c r="T2" s="27"/>
      <c r="U2" s="27"/>
      <c r="V2" s="27" t="s">
        <v>61</v>
      </c>
      <c r="W2" s="27" t="s">
        <v>61</v>
      </c>
      <c r="X2" s="27"/>
      <c r="Y2" s="27"/>
      <c r="Z2" s="27"/>
      <c r="AA2" s="27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  <c r="AM2" s="28"/>
      <c r="AN2" s="29"/>
      <c r="AO2" s="29"/>
      <c r="AP2" s="29"/>
      <c r="AQ2" s="29"/>
      <c r="AR2" s="29"/>
      <c r="AS2" s="29"/>
      <c r="AT2" s="29"/>
      <c r="AU2" s="29"/>
      <c r="AV2" s="29"/>
      <c r="AW2" s="29"/>
      <c r="AX2" s="29"/>
      <c r="AY2" s="30"/>
      <c r="AZ2" s="30"/>
      <c r="BA2" s="30"/>
      <c r="BB2" s="30"/>
      <c r="BC2" s="30"/>
      <c r="BD2" s="30"/>
      <c r="BE2" s="30"/>
      <c r="BF2" s="30"/>
      <c r="BG2" s="30"/>
      <c r="BH2" s="30"/>
      <c r="BI2" s="30"/>
      <c r="BJ2" s="30"/>
      <c r="BK2" s="30"/>
      <c r="BL2" s="30"/>
      <c r="BM2" s="30"/>
      <c r="BN2" s="30"/>
      <c r="BO2" s="31"/>
      <c r="BP2" s="31"/>
      <c r="BQ2" s="31"/>
      <c r="BR2" s="31"/>
      <c r="BS2" s="31"/>
      <c r="BT2" s="31"/>
      <c r="BU2" s="31"/>
      <c r="BV2" s="75"/>
      <c r="BW2" s="75"/>
      <c r="BX2" s="75"/>
    </row>
    <row r="3" spans="1:76" x14ac:dyDescent="0.25">
      <c r="A3" s="20" t="s">
        <v>172</v>
      </c>
      <c r="B3" s="33">
        <v>43924</v>
      </c>
      <c r="C3" s="34">
        <v>0</v>
      </c>
      <c r="D3" s="34">
        <v>1.5902410631087299E-4</v>
      </c>
      <c r="E3" s="131">
        <v>0</v>
      </c>
      <c r="F3" s="131">
        <v>1.5902410631087299E-4</v>
      </c>
      <c r="G3" s="132"/>
      <c r="H3" s="132"/>
      <c r="I3" s="35">
        <f t="shared" si="0"/>
        <v>1.5902410631087299E-4</v>
      </c>
      <c r="J3" s="36">
        <v>44611</v>
      </c>
      <c r="K3" s="80"/>
      <c r="L3" s="32">
        <v>18</v>
      </c>
      <c r="M3" s="32">
        <v>18</v>
      </c>
      <c r="N3" s="37"/>
      <c r="O3" s="37"/>
      <c r="P3" s="37"/>
      <c r="Q3" s="38">
        <v>0</v>
      </c>
      <c r="R3" s="38">
        <v>0</v>
      </c>
      <c r="S3" s="39">
        <f t="shared" ref="S3:S66" si="1">Q3-R3</f>
        <v>0</v>
      </c>
      <c r="T3" s="40"/>
      <c r="U3" s="40"/>
      <c r="V3" s="40"/>
      <c r="W3" s="40"/>
      <c r="X3" s="40"/>
      <c r="Y3" s="40"/>
      <c r="Z3" s="40"/>
      <c r="AA3" s="40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41"/>
      <c r="AM3" s="41"/>
      <c r="AN3" s="42"/>
      <c r="AO3" s="42"/>
      <c r="AP3" s="42"/>
      <c r="AQ3" s="42"/>
      <c r="AR3" s="42"/>
      <c r="AS3" s="42"/>
      <c r="AT3" s="42"/>
      <c r="AU3" s="42"/>
      <c r="AV3" s="42"/>
      <c r="AW3" s="42"/>
      <c r="AX3" s="42"/>
      <c r="AY3" s="43"/>
      <c r="AZ3" s="43"/>
      <c r="BA3" s="43"/>
      <c r="BB3" s="43"/>
      <c r="BC3" s="43"/>
      <c r="BD3" s="43"/>
      <c r="BE3" s="43"/>
      <c r="BF3" s="43"/>
      <c r="BG3" s="43"/>
      <c r="BH3" s="43"/>
      <c r="BI3" s="43"/>
      <c r="BJ3" s="43"/>
      <c r="BK3" s="43"/>
      <c r="BL3" s="43"/>
      <c r="BM3" s="43"/>
      <c r="BN3" s="43"/>
      <c r="BO3" s="44"/>
      <c r="BP3" s="44"/>
      <c r="BQ3" s="44"/>
      <c r="BR3" s="44"/>
      <c r="BS3" s="44"/>
      <c r="BT3" s="44"/>
      <c r="BU3" s="44"/>
      <c r="BV3" s="76"/>
      <c r="BW3" s="76"/>
      <c r="BX3" s="76"/>
    </row>
    <row r="4" spans="1:76" x14ac:dyDescent="0.25">
      <c r="A4" s="20" t="s">
        <v>172</v>
      </c>
      <c r="B4" s="33">
        <v>43931</v>
      </c>
      <c r="C4" s="34">
        <v>4.6364506826664711E-4</v>
      </c>
      <c r="D4" s="34">
        <v>8.7157685224351598E-4</v>
      </c>
      <c r="E4" s="131">
        <v>4.6364506826664711E-4</v>
      </c>
      <c r="F4" s="131">
        <v>8.7157685224351598E-4</v>
      </c>
      <c r="G4" s="132"/>
      <c r="H4" s="132"/>
      <c r="I4" s="35">
        <f t="shared" si="0"/>
        <v>4.0793178397686888E-4</v>
      </c>
      <c r="J4" s="33">
        <v>44632</v>
      </c>
      <c r="K4" s="80"/>
      <c r="L4" s="32">
        <v>18</v>
      </c>
      <c r="M4" s="32">
        <v>18</v>
      </c>
      <c r="N4" s="37"/>
      <c r="O4" s="37"/>
      <c r="P4" s="37"/>
      <c r="Q4" s="38">
        <v>0</v>
      </c>
      <c r="R4" s="38">
        <v>0</v>
      </c>
      <c r="S4" s="39">
        <f t="shared" si="1"/>
        <v>0</v>
      </c>
      <c r="T4" s="40"/>
      <c r="U4" s="40"/>
      <c r="V4" s="40"/>
      <c r="W4" s="40"/>
      <c r="X4" s="40"/>
      <c r="Y4" s="40"/>
      <c r="Z4" s="40"/>
      <c r="AA4" s="40"/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41"/>
      <c r="AM4" s="41"/>
      <c r="AN4" s="42"/>
      <c r="AO4" s="42"/>
      <c r="AP4" s="42"/>
      <c r="AQ4" s="42"/>
      <c r="AR4" s="42"/>
      <c r="AS4" s="42"/>
      <c r="AT4" s="42"/>
      <c r="AU4" s="42"/>
      <c r="AV4" s="42"/>
      <c r="AW4" s="42"/>
      <c r="AX4" s="42"/>
      <c r="AY4" s="43"/>
      <c r="AZ4" s="43"/>
      <c r="BA4" s="43"/>
      <c r="BB4" s="43"/>
      <c r="BC4" s="43"/>
      <c r="BD4" s="43"/>
      <c r="BE4" s="43"/>
      <c r="BF4" s="43"/>
      <c r="BG4" s="43"/>
      <c r="BH4" s="43"/>
      <c r="BI4" s="43"/>
      <c r="BJ4" s="43"/>
      <c r="BK4" s="43"/>
      <c r="BL4" s="43"/>
      <c r="BM4" s="43"/>
      <c r="BN4" s="43"/>
      <c r="BO4" s="44"/>
      <c r="BP4" s="44"/>
      <c r="BQ4" s="44"/>
      <c r="BR4" s="44"/>
      <c r="BS4" s="44"/>
      <c r="BT4" s="44"/>
      <c r="BU4" s="44"/>
      <c r="BV4" s="76"/>
      <c r="BW4" s="76"/>
      <c r="BX4" s="76"/>
    </row>
    <row r="5" spans="1:76" x14ac:dyDescent="0.25">
      <c r="A5" s="20" t="s">
        <v>172</v>
      </c>
      <c r="B5" s="33">
        <v>43938</v>
      </c>
      <c r="C5" s="34">
        <v>1.8628659229459126E-3</v>
      </c>
      <c r="D5" s="34">
        <v>2.7393805657479594E-3</v>
      </c>
      <c r="E5" s="131">
        <v>1.8628659229459126E-3</v>
      </c>
      <c r="F5" s="131">
        <v>2.7393805657479594E-3</v>
      </c>
      <c r="G5" s="132"/>
      <c r="H5" s="132"/>
      <c r="I5" s="35">
        <f t="shared" si="0"/>
        <v>8.7651464280204673E-4</v>
      </c>
      <c r="J5" s="33">
        <v>44639</v>
      </c>
      <c r="K5" s="80"/>
      <c r="L5" s="32">
        <v>32</v>
      </c>
      <c r="M5" s="32">
        <v>32</v>
      </c>
      <c r="N5" s="37"/>
      <c r="O5" s="37"/>
      <c r="P5" s="37"/>
      <c r="Q5" s="38">
        <v>0</v>
      </c>
      <c r="R5" s="38">
        <v>0</v>
      </c>
      <c r="S5" s="39">
        <f t="shared" si="1"/>
        <v>0</v>
      </c>
      <c r="T5" s="40"/>
      <c r="U5" s="40"/>
      <c r="V5" s="40"/>
      <c r="W5" s="40"/>
      <c r="X5" s="40"/>
      <c r="Y5" s="40"/>
      <c r="Z5" s="40"/>
      <c r="AA5" s="40"/>
      <c r="AB5" s="41"/>
      <c r="AC5" s="41"/>
      <c r="AD5" s="41"/>
      <c r="AE5" s="41"/>
      <c r="AF5" s="41"/>
      <c r="AG5" s="41"/>
      <c r="AH5" s="41"/>
      <c r="AI5" s="41"/>
      <c r="AJ5" s="41"/>
      <c r="AK5" s="41"/>
      <c r="AL5" s="41"/>
      <c r="AM5" s="41"/>
      <c r="AN5" s="42"/>
      <c r="AO5" s="42"/>
      <c r="AP5" s="42"/>
      <c r="AQ5" s="42"/>
      <c r="AR5" s="42"/>
      <c r="AS5" s="42"/>
      <c r="AT5" s="42"/>
      <c r="AU5" s="42"/>
      <c r="AV5" s="42"/>
      <c r="AW5" s="42"/>
      <c r="AX5" s="42"/>
      <c r="AY5" s="43"/>
      <c r="AZ5" s="43"/>
      <c r="BA5" s="43"/>
      <c r="BB5" s="43"/>
      <c r="BC5" s="43"/>
      <c r="BD5" s="43"/>
      <c r="BE5" s="43"/>
      <c r="BF5" s="43"/>
      <c r="BG5" s="43"/>
      <c r="BH5" s="43"/>
      <c r="BI5" s="43"/>
      <c r="BJ5" s="43"/>
      <c r="BK5" s="43"/>
      <c r="BL5" s="43"/>
      <c r="BM5" s="43"/>
      <c r="BN5" s="43"/>
      <c r="BO5" s="44"/>
      <c r="BP5" s="44"/>
      <c r="BQ5" s="44"/>
      <c r="BR5" s="44"/>
      <c r="BS5" s="44"/>
      <c r="BT5" s="44"/>
      <c r="BU5" s="44"/>
      <c r="BV5" s="76"/>
      <c r="BW5" s="76"/>
      <c r="BX5" s="76"/>
    </row>
    <row r="6" spans="1:76" x14ac:dyDescent="0.25">
      <c r="A6" s="20" t="s">
        <v>172</v>
      </c>
      <c r="B6" s="33">
        <v>43945</v>
      </c>
      <c r="C6" s="34">
        <v>3.3035147508771929E-3</v>
      </c>
      <c r="D6" s="34">
        <v>4.7357189759277812E-3</v>
      </c>
      <c r="E6" s="131">
        <v>3.3035147508771929E-3</v>
      </c>
      <c r="F6" s="131">
        <v>4.7357189759277812E-3</v>
      </c>
      <c r="G6" s="132"/>
      <c r="H6" s="132"/>
      <c r="I6" s="35">
        <f t="shared" si="0"/>
        <v>1.4322042250505883E-3</v>
      </c>
      <c r="J6" s="33">
        <v>44643</v>
      </c>
      <c r="K6" s="80"/>
      <c r="L6" s="32">
        <v>44</v>
      </c>
      <c r="M6" s="32">
        <v>44</v>
      </c>
      <c r="N6" s="37"/>
      <c r="O6" s="37"/>
      <c r="P6" s="37"/>
      <c r="Q6" s="38">
        <v>0</v>
      </c>
      <c r="R6" s="38">
        <v>0</v>
      </c>
      <c r="S6" s="39">
        <f t="shared" si="1"/>
        <v>0</v>
      </c>
      <c r="T6" s="40"/>
      <c r="U6" s="40"/>
      <c r="V6" s="40"/>
      <c r="W6" s="40"/>
      <c r="X6" s="40"/>
      <c r="Y6" s="40"/>
      <c r="Z6" s="40"/>
      <c r="AA6" s="40"/>
      <c r="AB6" s="41"/>
      <c r="AC6" s="41"/>
      <c r="AD6" s="41"/>
      <c r="AE6" s="41"/>
      <c r="AF6" s="41"/>
      <c r="AG6" s="41"/>
      <c r="AH6" s="41"/>
      <c r="AI6" s="41"/>
      <c r="AJ6" s="41"/>
      <c r="AK6" s="41"/>
      <c r="AL6" s="41"/>
      <c r="AM6" s="41"/>
      <c r="AN6" s="42"/>
      <c r="AO6" s="42"/>
      <c r="AP6" s="42"/>
      <c r="AQ6" s="42"/>
      <c r="AR6" s="42"/>
      <c r="AS6" s="42"/>
      <c r="AT6" s="42"/>
      <c r="AU6" s="42"/>
      <c r="AV6" s="42"/>
      <c r="AW6" s="42"/>
      <c r="AX6" s="42"/>
      <c r="AY6" s="43"/>
      <c r="AZ6" s="43"/>
      <c r="BA6" s="43"/>
      <c r="BB6" s="43"/>
      <c r="BC6" s="43"/>
      <c r="BD6" s="43"/>
      <c r="BE6" s="43"/>
      <c r="BF6" s="43"/>
      <c r="BG6" s="43"/>
      <c r="BH6" s="43"/>
      <c r="BI6" s="43"/>
      <c r="BJ6" s="43"/>
      <c r="BK6" s="43"/>
      <c r="BL6" s="43"/>
      <c r="BM6" s="43"/>
      <c r="BN6" s="43"/>
      <c r="BO6" s="44"/>
      <c r="BP6" s="44"/>
      <c r="BQ6" s="44"/>
      <c r="BR6" s="44"/>
      <c r="BS6" s="44"/>
      <c r="BT6" s="44"/>
      <c r="BU6" s="44"/>
      <c r="BV6" s="76"/>
      <c r="BW6" s="76"/>
      <c r="BX6" s="76"/>
    </row>
    <row r="7" spans="1:76" x14ac:dyDescent="0.25">
      <c r="A7" s="20" t="s">
        <v>172</v>
      </c>
      <c r="B7" s="33">
        <v>43952</v>
      </c>
      <c r="C7" s="34">
        <v>4.5707980618890217E-3</v>
      </c>
      <c r="D7" s="34">
        <v>6.8673851964104167E-3</v>
      </c>
      <c r="E7" s="131">
        <v>4.5707980618890217E-3</v>
      </c>
      <c r="F7" s="131">
        <v>6.8673851964104167E-3</v>
      </c>
      <c r="G7" s="132"/>
      <c r="H7" s="132"/>
      <c r="I7" s="35">
        <f t="shared" si="0"/>
        <v>2.296587134521395E-3</v>
      </c>
      <c r="J7" s="45">
        <v>44650</v>
      </c>
      <c r="K7" s="80"/>
      <c r="L7" s="32">
        <v>44</v>
      </c>
      <c r="M7" s="32">
        <v>44</v>
      </c>
      <c r="N7" s="37"/>
      <c r="O7" s="37"/>
      <c r="P7" s="37"/>
      <c r="Q7" s="38">
        <v>0</v>
      </c>
      <c r="R7" s="38">
        <v>0</v>
      </c>
      <c r="S7" s="39">
        <f t="shared" si="1"/>
        <v>0</v>
      </c>
      <c r="T7" s="40"/>
      <c r="U7" s="40"/>
      <c r="V7" s="40"/>
      <c r="W7" s="40"/>
      <c r="X7" s="40"/>
      <c r="Y7" s="40"/>
      <c r="Z7" s="40"/>
      <c r="AA7" s="40"/>
      <c r="AB7" s="41"/>
      <c r="AC7" s="41"/>
      <c r="AD7" s="41"/>
      <c r="AE7" s="41"/>
      <c r="AF7" s="41"/>
      <c r="AG7" s="41"/>
      <c r="AH7" s="41"/>
      <c r="AI7" s="41"/>
      <c r="AJ7" s="41"/>
      <c r="AK7" s="41"/>
      <c r="AL7" s="41"/>
      <c r="AM7" s="41"/>
      <c r="AN7" s="42"/>
      <c r="AO7" s="42"/>
      <c r="AP7" s="42"/>
      <c r="AQ7" s="42"/>
      <c r="AR7" s="42"/>
      <c r="AS7" s="42"/>
      <c r="AT7" s="42"/>
      <c r="AU7" s="42"/>
      <c r="AV7" s="42"/>
      <c r="AW7" s="42"/>
      <c r="AX7" s="42"/>
      <c r="AY7" s="43"/>
      <c r="AZ7" s="43"/>
      <c r="BA7" s="43"/>
      <c r="BB7" s="43"/>
      <c r="BC7" s="43"/>
      <c r="BD7" s="43"/>
      <c r="BE7" s="43"/>
      <c r="BF7" s="43"/>
      <c r="BG7" s="43"/>
      <c r="BH7" s="43"/>
      <c r="BI7" s="43"/>
      <c r="BJ7" s="43"/>
      <c r="BK7" s="43"/>
      <c r="BL7" s="43"/>
      <c r="BM7" s="43"/>
      <c r="BN7" s="43"/>
      <c r="BO7" s="44"/>
      <c r="BP7" s="44"/>
      <c r="BQ7" s="44"/>
      <c r="BR7" s="44"/>
      <c r="BS7" s="44"/>
      <c r="BT7" s="44"/>
      <c r="BU7" s="44"/>
      <c r="BV7" s="76"/>
      <c r="BW7" s="76"/>
      <c r="BX7" s="76"/>
    </row>
    <row r="8" spans="1:76" x14ac:dyDescent="0.25">
      <c r="A8" s="20" t="s">
        <v>172</v>
      </c>
      <c r="B8" s="33">
        <v>43959</v>
      </c>
      <c r="C8" s="34">
        <v>5.8631240297866366E-3</v>
      </c>
      <c r="D8" s="34">
        <v>8.6045241835895434E-3</v>
      </c>
      <c r="E8" s="131">
        <v>5.8631240297866366E-3</v>
      </c>
      <c r="F8" s="131">
        <v>8.6045241835895434E-3</v>
      </c>
      <c r="G8" s="132"/>
      <c r="H8" s="132"/>
      <c r="I8" s="35">
        <f t="shared" si="0"/>
        <v>2.7414001538029068E-3</v>
      </c>
      <c r="J8" s="45">
        <v>44640</v>
      </c>
      <c r="K8" s="80"/>
      <c r="L8" s="32">
        <v>46</v>
      </c>
      <c r="M8" s="32">
        <v>46</v>
      </c>
      <c r="N8" s="37"/>
      <c r="O8" s="37"/>
      <c r="P8" s="37"/>
      <c r="Q8" s="38">
        <v>0</v>
      </c>
      <c r="R8" s="38">
        <v>0</v>
      </c>
      <c r="S8" s="39">
        <f t="shared" si="1"/>
        <v>0</v>
      </c>
      <c r="T8" s="40"/>
      <c r="U8" s="40"/>
      <c r="V8" s="40"/>
      <c r="W8" s="40"/>
      <c r="X8" s="40"/>
      <c r="Y8" s="40"/>
      <c r="Z8" s="40"/>
      <c r="AA8" s="40"/>
      <c r="AB8" s="41"/>
      <c r="AC8" s="41"/>
      <c r="AD8" s="41"/>
      <c r="AE8" s="41"/>
      <c r="AF8" s="41"/>
      <c r="AG8" s="41"/>
      <c r="AH8" s="41"/>
      <c r="AI8" s="41"/>
      <c r="AJ8" s="41"/>
      <c r="AK8" s="41"/>
      <c r="AL8" s="41"/>
      <c r="AM8" s="41"/>
      <c r="AN8" s="42"/>
      <c r="AO8" s="42"/>
      <c r="AP8" s="42"/>
      <c r="AQ8" s="42"/>
      <c r="AR8" s="42"/>
      <c r="AS8" s="42"/>
      <c r="AT8" s="42"/>
      <c r="AU8" s="42"/>
      <c r="AV8" s="42"/>
      <c r="AW8" s="42"/>
      <c r="AX8" s="42"/>
      <c r="AY8" s="43"/>
      <c r="AZ8" s="43"/>
      <c r="BA8" s="43"/>
      <c r="BB8" s="43"/>
      <c r="BC8" s="43"/>
      <c r="BD8" s="43"/>
      <c r="BE8" s="43"/>
      <c r="BF8" s="43"/>
      <c r="BG8" s="43"/>
      <c r="BH8" s="43"/>
      <c r="BI8" s="43"/>
      <c r="BJ8" s="43"/>
      <c r="BK8" s="43"/>
      <c r="BL8" s="43"/>
      <c r="BM8" s="43"/>
      <c r="BN8" s="43"/>
      <c r="BO8" s="44"/>
      <c r="BP8" s="44"/>
      <c r="BQ8" s="44"/>
      <c r="BR8" s="44"/>
      <c r="BS8" s="44"/>
      <c r="BT8" s="44"/>
      <c r="BU8" s="44"/>
      <c r="BV8" s="76"/>
      <c r="BW8" s="76"/>
      <c r="BX8" s="76"/>
    </row>
    <row r="9" spans="1:76" x14ac:dyDescent="0.25">
      <c r="A9" s="20" t="s">
        <v>172</v>
      </c>
      <c r="B9" s="33">
        <v>43966</v>
      </c>
      <c r="C9" s="34">
        <v>7.1993424234762151E-3</v>
      </c>
      <c r="D9" s="34">
        <v>1.0104351085934115E-2</v>
      </c>
      <c r="E9" s="131">
        <v>7.1993424234762151E-3</v>
      </c>
      <c r="F9" s="131">
        <v>1.0104351085934115E-2</v>
      </c>
      <c r="G9" s="132"/>
      <c r="H9" s="132"/>
      <c r="I9" s="35">
        <f t="shared" si="0"/>
        <v>2.9050086624578999E-3</v>
      </c>
      <c r="J9" s="45">
        <v>44642</v>
      </c>
      <c r="K9" s="80"/>
      <c r="L9" s="32">
        <v>45</v>
      </c>
      <c r="M9" s="32">
        <v>45</v>
      </c>
      <c r="N9" s="37"/>
      <c r="O9" s="37"/>
      <c r="P9" s="37"/>
      <c r="Q9" s="38">
        <v>0</v>
      </c>
      <c r="R9" s="38">
        <v>0</v>
      </c>
      <c r="S9" s="39">
        <f t="shared" si="1"/>
        <v>0</v>
      </c>
      <c r="T9" s="40"/>
      <c r="U9" s="40"/>
      <c r="V9" s="40"/>
      <c r="W9" s="40"/>
      <c r="X9" s="40"/>
      <c r="Y9" s="40"/>
      <c r="Z9" s="40"/>
      <c r="AA9" s="40"/>
      <c r="AB9" s="41"/>
      <c r="AC9" s="41"/>
      <c r="AD9" s="41"/>
      <c r="AE9" s="41"/>
      <c r="AF9" s="41"/>
      <c r="AG9" s="41"/>
      <c r="AH9" s="41"/>
      <c r="AI9" s="41"/>
      <c r="AJ9" s="41"/>
      <c r="AK9" s="41"/>
      <c r="AL9" s="41"/>
      <c r="AM9" s="41"/>
      <c r="AN9" s="42"/>
      <c r="AO9" s="42"/>
      <c r="AP9" s="42"/>
      <c r="AQ9" s="42"/>
      <c r="AR9" s="42"/>
      <c r="AS9" s="42"/>
      <c r="AT9" s="42"/>
      <c r="AU9" s="42"/>
      <c r="AV9" s="42"/>
      <c r="AW9" s="42"/>
      <c r="AX9" s="42"/>
      <c r="AY9" s="43"/>
      <c r="AZ9" s="43"/>
      <c r="BA9" s="43"/>
      <c r="BB9" s="43"/>
      <c r="BC9" s="43"/>
      <c r="BD9" s="43"/>
      <c r="BE9" s="43"/>
      <c r="BF9" s="43"/>
      <c r="BG9" s="43"/>
      <c r="BH9" s="43"/>
      <c r="BI9" s="43"/>
      <c r="BJ9" s="43"/>
      <c r="BK9" s="43"/>
      <c r="BL9" s="43"/>
      <c r="BM9" s="43"/>
      <c r="BN9" s="43"/>
      <c r="BO9" s="44"/>
      <c r="BP9" s="44"/>
      <c r="BQ9" s="44"/>
      <c r="BR9" s="44"/>
      <c r="BS9" s="44"/>
      <c r="BT9" s="44"/>
      <c r="BU9" s="44"/>
      <c r="BV9" s="76"/>
      <c r="BW9" s="76"/>
      <c r="BX9" s="76"/>
    </row>
    <row r="10" spans="1:76" x14ac:dyDescent="0.25">
      <c r="A10" s="20" t="s">
        <v>172</v>
      </c>
      <c r="B10" s="33">
        <v>43973</v>
      </c>
      <c r="C10" s="34">
        <v>7.8965474241855221E-3</v>
      </c>
      <c r="D10" s="13">
        <v>1.0639155517392076E-2</v>
      </c>
      <c r="E10" s="131">
        <v>7.8965474241855221E-3</v>
      </c>
      <c r="F10" s="131">
        <v>1.0639155517392076E-2</v>
      </c>
      <c r="G10" s="132"/>
      <c r="H10" s="132"/>
      <c r="I10" s="35">
        <f t="shared" si="0"/>
        <v>2.7426080932065541E-3</v>
      </c>
      <c r="J10" s="45">
        <v>44644</v>
      </c>
      <c r="K10" s="80"/>
      <c r="L10" s="32">
        <v>45</v>
      </c>
      <c r="M10" s="32">
        <v>45</v>
      </c>
      <c r="N10" s="37"/>
      <c r="O10" s="37"/>
      <c r="P10" s="37"/>
      <c r="Q10" s="38">
        <v>0</v>
      </c>
      <c r="R10" s="38">
        <v>0</v>
      </c>
      <c r="S10" s="39">
        <f t="shared" si="1"/>
        <v>0</v>
      </c>
      <c r="T10" s="40"/>
      <c r="U10" s="40"/>
      <c r="V10" s="40"/>
      <c r="W10" s="40"/>
      <c r="X10" s="40"/>
      <c r="Y10" s="40"/>
      <c r="Z10" s="40"/>
      <c r="AA10" s="40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2"/>
      <c r="AO10" s="42"/>
      <c r="AP10" s="42"/>
      <c r="AQ10" s="42"/>
      <c r="AR10" s="42"/>
      <c r="AS10" s="42"/>
      <c r="AT10" s="42"/>
      <c r="AU10" s="42"/>
      <c r="AV10" s="42"/>
      <c r="AW10" s="42"/>
      <c r="AX10" s="42"/>
      <c r="AY10" s="43"/>
      <c r="AZ10" s="43"/>
      <c r="BA10" s="43"/>
      <c r="BB10" s="43"/>
      <c r="BC10" s="43"/>
      <c r="BD10" s="43"/>
      <c r="BE10" s="43"/>
      <c r="BF10" s="43"/>
      <c r="BG10" s="43"/>
      <c r="BH10" s="43"/>
      <c r="BI10" s="43"/>
      <c r="BJ10" s="43"/>
      <c r="BK10" s="43"/>
      <c r="BL10" s="43"/>
      <c r="BM10" s="43"/>
      <c r="BN10" s="43"/>
      <c r="BO10" s="44"/>
      <c r="BP10" s="44"/>
      <c r="BQ10" s="44"/>
      <c r="BR10" s="44"/>
      <c r="BS10" s="44"/>
      <c r="BT10" s="44"/>
      <c r="BU10" s="44"/>
      <c r="BV10" s="76"/>
      <c r="BW10" s="76"/>
      <c r="BX10" s="76"/>
    </row>
    <row r="11" spans="1:76" x14ac:dyDescent="0.25">
      <c r="A11" s="20" t="s">
        <v>172</v>
      </c>
      <c r="B11" s="33">
        <v>43980</v>
      </c>
      <c r="C11" s="34">
        <v>8.1916051746936617E-3</v>
      </c>
      <c r="D11" s="34">
        <v>1.0909034708145134E-2</v>
      </c>
      <c r="E11" s="131">
        <v>8.1916051746936617E-3</v>
      </c>
      <c r="F11" s="131">
        <v>1.0909034708145134E-2</v>
      </c>
      <c r="G11" s="132"/>
      <c r="H11" s="132"/>
      <c r="I11" s="35">
        <f t="shared" si="0"/>
        <v>2.7174295334514726E-3</v>
      </c>
      <c r="J11" s="45">
        <v>44640</v>
      </c>
      <c r="K11" s="80"/>
      <c r="L11" s="32">
        <v>45</v>
      </c>
      <c r="M11" s="32">
        <v>45</v>
      </c>
      <c r="N11" s="37"/>
      <c r="O11" s="37"/>
      <c r="P11" s="37"/>
      <c r="Q11" s="38">
        <v>0</v>
      </c>
      <c r="R11" s="38">
        <v>0</v>
      </c>
      <c r="S11" s="39">
        <f t="shared" si="1"/>
        <v>0</v>
      </c>
      <c r="T11" s="40"/>
      <c r="U11" s="40"/>
      <c r="V11" s="40"/>
      <c r="W11" s="40"/>
      <c r="X11" s="40"/>
      <c r="Y11" s="40"/>
      <c r="Z11" s="40"/>
      <c r="AA11" s="40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2"/>
      <c r="AO11" s="42"/>
      <c r="AP11" s="42"/>
      <c r="AQ11" s="42"/>
      <c r="AR11" s="42"/>
      <c r="AS11" s="42"/>
      <c r="AT11" s="42"/>
      <c r="AU11" s="42"/>
      <c r="AV11" s="42"/>
      <c r="AW11" s="42"/>
      <c r="AX11" s="42"/>
      <c r="AY11" s="43"/>
      <c r="AZ11" s="43"/>
      <c r="BA11" s="43"/>
      <c r="BB11" s="43"/>
      <c r="BC11" s="43"/>
      <c r="BD11" s="43"/>
      <c r="BE11" s="43"/>
      <c r="BF11" s="43"/>
      <c r="BG11" s="43"/>
      <c r="BH11" s="43"/>
      <c r="BI11" s="43"/>
      <c r="BJ11" s="43"/>
      <c r="BK11" s="43"/>
      <c r="BL11" s="43"/>
      <c r="BM11" s="43"/>
      <c r="BN11" s="43"/>
      <c r="BO11" s="44"/>
      <c r="BP11" s="44"/>
      <c r="BQ11" s="44"/>
      <c r="BR11" s="44"/>
      <c r="BS11" s="44"/>
      <c r="BT11" s="44"/>
      <c r="BU11" s="44"/>
      <c r="BV11" s="76"/>
      <c r="BW11" s="76"/>
      <c r="BX11" s="76"/>
    </row>
    <row r="12" spans="1:76" x14ac:dyDescent="0.25">
      <c r="A12" s="20" t="s">
        <v>172</v>
      </c>
      <c r="B12" s="33">
        <v>43987</v>
      </c>
      <c r="C12" s="34">
        <v>8.9316668518124222E-3</v>
      </c>
      <c r="D12" s="34">
        <v>1.1797750193770856E-2</v>
      </c>
      <c r="E12" s="131">
        <v>8.9316668518124222E-3</v>
      </c>
      <c r="F12" s="131">
        <v>1.1797750193770856E-2</v>
      </c>
      <c r="G12" s="133"/>
      <c r="H12" s="133"/>
      <c r="I12" s="35">
        <f t="shared" si="0"/>
        <v>2.866083341958434E-3</v>
      </c>
      <c r="J12" s="45">
        <v>44639</v>
      </c>
      <c r="K12" s="80"/>
      <c r="L12" s="32">
        <v>60</v>
      </c>
      <c r="M12" s="32">
        <v>60</v>
      </c>
      <c r="N12" s="37"/>
      <c r="O12" s="37"/>
      <c r="P12" s="37"/>
      <c r="Q12" s="38">
        <v>0</v>
      </c>
      <c r="R12" s="38">
        <v>0</v>
      </c>
      <c r="S12" s="39">
        <f t="shared" si="1"/>
        <v>0</v>
      </c>
      <c r="T12" s="40"/>
      <c r="U12" s="40"/>
      <c r="V12" s="40"/>
      <c r="W12" s="40"/>
      <c r="X12" s="40"/>
      <c r="Y12" s="40"/>
      <c r="Z12" s="40"/>
      <c r="AA12" s="40"/>
      <c r="AB12" s="41"/>
      <c r="AC12" s="41"/>
      <c r="AD12" s="41"/>
      <c r="AE12" s="41"/>
      <c r="AF12" s="41"/>
      <c r="AG12" s="41"/>
      <c r="AH12" s="41"/>
      <c r="AI12" s="41"/>
      <c r="AJ12" s="41"/>
      <c r="AK12" s="41"/>
      <c r="AL12" s="41"/>
      <c r="AM12" s="41"/>
      <c r="AN12" s="42"/>
      <c r="AO12" s="42"/>
      <c r="AP12" s="42"/>
      <c r="AQ12" s="42"/>
      <c r="AR12" s="42"/>
      <c r="AS12" s="42"/>
      <c r="AT12" s="42"/>
      <c r="AU12" s="42"/>
      <c r="AV12" s="42"/>
      <c r="AW12" s="42"/>
      <c r="AX12" s="42"/>
      <c r="AY12" s="43"/>
      <c r="AZ12" s="43"/>
      <c r="BA12" s="43"/>
      <c r="BB12" s="43"/>
      <c r="BC12" s="43"/>
      <c r="BD12" s="43"/>
      <c r="BE12" s="43"/>
      <c r="BF12" s="43"/>
      <c r="BG12" s="43"/>
      <c r="BH12" s="43"/>
      <c r="BI12" s="43"/>
      <c r="BJ12" s="43"/>
      <c r="BK12" s="43"/>
      <c r="BL12" s="43"/>
      <c r="BM12" s="43"/>
      <c r="BN12" s="43"/>
      <c r="BO12" s="44"/>
      <c r="BP12" s="44"/>
      <c r="BQ12" s="44"/>
      <c r="BR12" s="44"/>
      <c r="BS12" s="44"/>
      <c r="BT12" s="44"/>
      <c r="BU12" s="44"/>
      <c r="BV12" s="76"/>
      <c r="BW12" s="76"/>
      <c r="BX12" s="76"/>
    </row>
    <row r="13" spans="1:76" x14ac:dyDescent="0.25">
      <c r="A13" s="20" t="s">
        <v>172</v>
      </c>
      <c r="B13" s="33">
        <v>43994</v>
      </c>
      <c r="C13" s="34">
        <v>1.0028303910880316E-2</v>
      </c>
      <c r="D13" s="34">
        <v>1.4151584147996183E-2</v>
      </c>
      <c r="E13" s="131">
        <v>1.0028303910880316E-2</v>
      </c>
      <c r="F13" s="131">
        <v>1.4151584147996183E-2</v>
      </c>
      <c r="G13" s="133"/>
      <c r="H13" s="133"/>
      <c r="I13" s="35">
        <f t="shared" si="0"/>
        <v>4.1232802371158669E-3</v>
      </c>
      <c r="J13" s="45">
        <v>44640</v>
      </c>
      <c r="K13" s="80" t="s">
        <v>61</v>
      </c>
      <c r="L13" s="32">
        <v>57</v>
      </c>
      <c r="M13" s="32">
        <v>57</v>
      </c>
      <c r="N13" s="37"/>
      <c r="O13" s="37"/>
      <c r="P13" s="37"/>
      <c r="Q13" s="38">
        <v>0</v>
      </c>
      <c r="R13" s="38">
        <v>0</v>
      </c>
      <c r="S13" s="39">
        <f t="shared" si="1"/>
        <v>0</v>
      </c>
      <c r="T13" s="40"/>
      <c r="U13" s="40"/>
      <c r="V13" s="40"/>
      <c r="W13" s="40"/>
      <c r="X13" s="40"/>
      <c r="Y13" s="40"/>
      <c r="Z13" s="40"/>
      <c r="AA13" s="40"/>
      <c r="AB13" s="41"/>
      <c r="AC13" s="41"/>
      <c r="AD13" s="41"/>
      <c r="AE13" s="41"/>
      <c r="AF13" s="41"/>
      <c r="AG13" s="41"/>
      <c r="AH13" s="41"/>
      <c r="AI13" s="41"/>
      <c r="AJ13" s="41"/>
      <c r="AK13" s="41"/>
      <c r="AL13" s="41"/>
      <c r="AM13" s="41"/>
      <c r="AN13" s="42"/>
      <c r="AO13" s="42"/>
      <c r="AP13" s="42"/>
      <c r="AQ13" s="42"/>
      <c r="AR13" s="42"/>
      <c r="AS13" s="42"/>
      <c r="AT13" s="42"/>
      <c r="AU13" s="42"/>
      <c r="AV13" s="42"/>
      <c r="AW13" s="42"/>
      <c r="AX13" s="42"/>
      <c r="AY13" s="43"/>
      <c r="AZ13" s="43"/>
      <c r="BA13" s="43"/>
      <c r="BB13" s="43"/>
      <c r="BC13" s="43"/>
      <c r="BD13" s="43"/>
      <c r="BE13" s="43"/>
      <c r="BF13" s="43"/>
      <c r="BG13" s="43"/>
      <c r="BH13" s="43"/>
      <c r="BI13" s="43"/>
      <c r="BJ13" s="43"/>
      <c r="BK13" s="43"/>
      <c r="BL13" s="43"/>
      <c r="BM13" s="43"/>
      <c r="BN13" s="43"/>
      <c r="BO13" s="44"/>
      <c r="BP13" s="44"/>
      <c r="BQ13" s="44"/>
      <c r="BR13" s="44"/>
      <c r="BS13" s="44"/>
      <c r="BT13" s="44"/>
      <c r="BU13" s="44"/>
      <c r="BV13" s="76"/>
      <c r="BW13" s="76"/>
      <c r="BX13" s="76"/>
    </row>
    <row r="14" spans="1:76" x14ac:dyDescent="0.25">
      <c r="A14" s="20" t="s">
        <v>172</v>
      </c>
      <c r="B14" s="33">
        <v>44001</v>
      </c>
      <c r="C14" s="34">
        <v>1.1664430327981257E-2</v>
      </c>
      <c r="D14" s="34">
        <v>1.5990905979870997E-2</v>
      </c>
      <c r="E14" s="131">
        <v>1.1664430327981257E-2</v>
      </c>
      <c r="F14" s="131">
        <v>1.5990905979870997E-2</v>
      </c>
      <c r="G14" s="133"/>
      <c r="H14" s="133"/>
      <c r="I14" s="35">
        <f t="shared" si="0"/>
        <v>4.3264756518897399E-3</v>
      </c>
      <c r="J14" s="45">
        <v>44646</v>
      </c>
      <c r="K14" s="80" t="s">
        <v>61</v>
      </c>
      <c r="L14" s="32">
        <v>57</v>
      </c>
      <c r="M14" s="32">
        <v>57</v>
      </c>
      <c r="N14" s="37"/>
      <c r="O14" s="37"/>
      <c r="P14" s="37"/>
      <c r="Q14" s="38">
        <v>0</v>
      </c>
      <c r="R14" s="38">
        <v>0</v>
      </c>
      <c r="S14" s="39">
        <f t="shared" si="1"/>
        <v>0</v>
      </c>
      <c r="T14" s="40"/>
      <c r="U14" s="40"/>
      <c r="V14" s="40"/>
      <c r="W14" s="40"/>
      <c r="X14" s="40"/>
      <c r="Y14" s="40"/>
      <c r="Z14" s="40"/>
      <c r="AA14" s="40"/>
      <c r="AB14" s="41"/>
      <c r="AC14" s="41"/>
      <c r="AD14" s="41"/>
      <c r="AE14" s="41"/>
      <c r="AF14" s="41"/>
      <c r="AG14" s="41"/>
      <c r="AH14" s="41"/>
      <c r="AI14" s="41"/>
      <c r="AJ14" s="41"/>
      <c r="AK14" s="41"/>
      <c r="AL14" s="41"/>
      <c r="AM14" s="41"/>
      <c r="AN14" s="42"/>
      <c r="AO14" s="42"/>
      <c r="AP14" s="42"/>
      <c r="AQ14" s="42"/>
      <c r="AR14" s="42"/>
      <c r="AS14" s="42"/>
      <c r="AT14" s="42"/>
      <c r="AU14" s="42"/>
      <c r="AV14" s="42"/>
      <c r="AW14" s="42"/>
      <c r="AX14" s="42"/>
      <c r="AY14" s="43"/>
      <c r="AZ14" s="43"/>
      <c r="BA14" s="43"/>
      <c r="BB14" s="43"/>
      <c r="BC14" s="43"/>
      <c r="BD14" s="43"/>
      <c r="BE14" s="43"/>
      <c r="BF14" s="43"/>
      <c r="BG14" s="43"/>
      <c r="BH14" s="43"/>
      <c r="BI14" s="43"/>
      <c r="BJ14" s="43"/>
      <c r="BK14" s="43"/>
      <c r="BL14" s="43"/>
      <c r="BM14" s="43"/>
      <c r="BN14" s="43"/>
      <c r="BO14" s="44"/>
      <c r="BP14" s="44"/>
      <c r="BQ14" s="44"/>
      <c r="BR14" s="44"/>
      <c r="BS14" s="44"/>
      <c r="BT14" s="44"/>
      <c r="BU14" s="44"/>
      <c r="BV14" s="76"/>
      <c r="BW14" s="76"/>
      <c r="BX14" s="76"/>
    </row>
    <row r="15" spans="1:76" x14ac:dyDescent="0.25">
      <c r="A15" s="20" t="s">
        <v>172</v>
      </c>
      <c r="B15" s="33">
        <v>44008</v>
      </c>
      <c r="C15" s="34">
        <v>1.377769361749291E-2</v>
      </c>
      <c r="D15" s="34">
        <v>1.7234022487566617E-2</v>
      </c>
      <c r="E15" s="131">
        <v>1.377769361749291E-2</v>
      </c>
      <c r="F15" s="131">
        <v>1.7234022487566617E-2</v>
      </c>
      <c r="G15" s="133"/>
      <c r="H15" s="133"/>
      <c r="I15" s="35">
        <f t="shared" si="0"/>
        <v>3.4563288700737074E-3</v>
      </c>
      <c r="J15" s="45">
        <v>44649</v>
      </c>
      <c r="K15" s="80" t="s">
        <v>61</v>
      </c>
      <c r="L15" s="32">
        <v>57</v>
      </c>
      <c r="M15" s="32">
        <v>57</v>
      </c>
      <c r="N15" s="37"/>
      <c r="O15" s="37"/>
      <c r="P15" s="37"/>
      <c r="Q15" s="38">
        <v>0</v>
      </c>
      <c r="R15" s="38">
        <v>0</v>
      </c>
      <c r="S15" s="39">
        <f t="shared" si="1"/>
        <v>0</v>
      </c>
      <c r="T15" s="40"/>
      <c r="U15" s="40"/>
      <c r="V15" s="40"/>
      <c r="W15" s="40"/>
      <c r="X15" s="40"/>
      <c r="Y15" s="40"/>
      <c r="Z15" s="40"/>
      <c r="AA15" s="40"/>
      <c r="AB15" s="41"/>
      <c r="AC15" s="41"/>
      <c r="AD15" s="41"/>
      <c r="AE15" s="41"/>
      <c r="AF15" s="41"/>
      <c r="AG15" s="41"/>
      <c r="AH15" s="41"/>
      <c r="AI15" s="41"/>
      <c r="AJ15" s="41"/>
      <c r="AK15" s="41"/>
      <c r="AL15" s="41"/>
      <c r="AM15" s="41"/>
      <c r="AN15" s="42"/>
      <c r="AO15" s="42"/>
      <c r="AP15" s="42"/>
      <c r="AQ15" s="42"/>
      <c r="AR15" s="42"/>
      <c r="AS15" s="42"/>
      <c r="AT15" s="42"/>
      <c r="AU15" s="42"/>
      <c r="AV15" s="42"/>
      <c r="AW15" s="42"/>
      <c r="AX15" s="42"/>
      <c r="AY15" s="43"/>
      <c r="AZ15" s="43"/>
      <c r="BA15" s="43"/>
      <c r="BB15" s="43"/>
      <c r="BC15" s="43"/>
      <c r="BD15" s="43"/>
      <c r="BE15" s="43"/>
      <c r="BF15" s="43"/>
      <c r="BG15" s="43"/>
      <c r="BH15" s="43"/>
      <c r="BI15" s="43"/>
      <c r="BJ15" s="43"/>
      <c r="BK15" s="43"/>
      <c r="BL15" s="43"/>
      <c r="BM15" s="43"/>
      <c r="BN15" s="43"/>
      <c r="BO15" s="44"/>
      <c r="BP15" s="44"/>
      <c r="BQ15" s="44"/>
      <c r="BR15" s="44"/>
      <c r="BS15" s="44"/>
      <c r="BT15" s="44"/>
      <c r="BU15" s="44"/>
      <c r="BV15" s="76"/>
      <c r="BW15" s="76"/>
      <c r="BX15" s="76"/>
    </row>
    <row r="16" spans="1:76" x14ac:dyDescent="0.25">
      <c r="A16" s="20" t="s">
        <v>172</v>
      </c>
      <c r="B16" s="33">
        <v>44015</v>
      </c>
      <c r="C16" s="34">
        <v>1.5718293004493854E-2</v>
      </c>
      <c r="D16" s="34">
        <v>1.9405698346294579E-2</v>
      </c>
      <c r="E16" s="131">
        <v>1.5718293004493854E-2</v>
      </c>
      <c r="F16" s="131">
        <v>1.9405698346294579E-2</v>
      </c>
      <c r="G16" s="133"/>
      <c r="H16" s="133"/>
      <c r="I16" s="35">
        <f t="shared" si="0"/>
        <v>3.6874053418007244E-3</v>
      </c>
      <c r="J16" s="45">
        <v>44654</v>
      </c>
      <c r="K16" s="80" t="s">
        <v>61</v>
      </c>
      <c r="L16" s="32">
        <v>59</v>
      </c>
      <c r="M16" s="32">
        <v>59</v>
      </c>
      <c r="N16" s="37"/>
      <c r="O16" s="37"/>
      <c r="P16" s="37"/>
      <c r="Q16" s="38">
        <v>0</v>
      </c>
      <c r="R16" s="38">
        <v>0</v>
      </c>
      <c r="S16" s="39">
        <f t="shared" si="1"/>
        <v>0</v>
      </c>
      <c r="T16" s="40"/>
      <c r="U16" s="40"/>
      <c r="V16" s="40"/>
      <c r="W16" s="40"/>
      <c r="X16" s="40"/>
      <c r="Y16" s="40"/>
      <c r="Z16" s="40"/>
      <c r="AA16" s="40"/>
      <c r="AB16" s="41"/>
      <c r="AC16" s="41"/>
      <c r="AD16" s="41"/>
      <c r="AE16" s="41"/>
      <c r="AF16" s="41"/>
      <c r="AG16" s="41"/>
      <c r="AH16" s="41"/>
      <c r="AI16" s="41"/>
      <c r="AJ16" s="41"/>
      <c r="AK16" s="41"/>
      <c r="AL16" s="41"/>
      <c r="AM16" s="41"/>
      <c r="AN16" s="42"/>
      <c r="AO16" s="42"/>
      <c r="AP16" s="42"/>
      <c r="AQ16" s="42"/>
      <c r="AR16" s="42"/>
      <c r="AS16" s="42"/>
      <c r="AT16" s="42"/>
      <c r="AU16" s="42"/>
      <c r="AV16" s="42"/>
      <c r="AW16" s="42"/>
      <c r="AX16" s="42"/>
      <c r="AY16" s="43"/>
      <c r="AZ16" s="43"/>
      <c r="BA16" s="43"/>
      <c r="BB16" s="43"/>
      <c r="BC16" s="43"/>
      <c r="BD16" s="43"/>
      <c r="BE16" s="43"/>
      <c r="BF16" s="43"/>
      <c r="BG16" s="43"/>
      <c r="BH16" s="43"/>
      <c r="BI16" s="43"/>
      <c r="BJ16" s="43"/>
      <c r="BK16" s="43"/>
      <c r="BL16" s="43"/>
      <c r="BM16" s="43"/>
      <c r="BN16" s="43"/>
      <c r="BO16" s="44"/>
      <c r="BP16" s="44"/>
      <c r="BQ16" s="44"/>
      <c r="BR16" s="44"/>
      <c r="BS16" s="44"/>
      <c r="BT16" s="44"/>
      <c r="BU16" s="44"/>
      <c r="BV16" s="76"/>
      <c r="BW16" s="76"/>
      <c r="BX16" s="76"/>
    </row>
    <row r="17" spans="1:76" x14ac:dyDescent="0.25">
      <c r="A17" s="20" t="s">
        <v>172</v>
      </c>
      <c r="B17" s="33">
        <v>44022</v>
      </c>
      <c r="C17" s="34">
        <v>1.7722635058101986E-2</v>
      </c>
      <c r="D17" s="34">
        <v>2.0961327058179161E-2</v>
      </c>
      <c r="E17" s="131">
        <v>1.7722635058101986E-2</v>
      </c>
      <c r="F17" s="131">
        <v>2.0961327058179161E-2</v>
      </c>
      <c r="G17" s="134"/>
      <c r="H17" s="134"/>
      <c r="I17" s="35">
        <f t="shared" si="0"/>
        <v>3.2386920000771757E-3</v>
      </c>
      <c r="J17" s="45">
        <v>44663</v>
      </c>
      <c r="K17" s="80">
        <v>-18</v>
      </c>
      <c r="L17" s="32">
        <v>59</v>
      </c>
      <c r="M17" s="32">
        <v>59</v>
      </c>
      <c r="N17" s="37"/>
      <c r="O17" s="37"/>
      <c r="P17" s="37"/>
      <c r="Q17" s="38">
        <v>0</v>
      </c>
      <c r="R17" s="38">
        <v>0</v>
      </c>
      <c r="S17" s="39">
        <f t="shared" si="1"/>
        <v>0</v>
      </c>
      <c r="T17" s="40"/>
      <c r="U17" s="40"/>
      <c r="V17" s="40"/>
      <c r="W17" s="40"/>
      <c r="X17" s="40"/>
      <c r="Y17" s="40"/>
      <c r="Z17" s="40"/>
      <c r="AA17" s="40"/>
      <c r="AB17" s="41"/>
      <c r="AC17" s="41"/>
      <c r="AD17" s="41"/>
      <c r="AE17" s="41"/>
      <c r="AF17" s="41"/>
      <c r="AG17" s="41"/>
      <c r="AH17" s="41"/>
      <c r="AI17" s="41"/>
      <c r="AJ17" s="41"/>
      <c r="AK17" s="41"/>
      <c r="AL17" s="41"/>
      <c r="AM17" s="41"/>
      <c r="AN17" s="42"/>
      <c r="AO17" s="42"/>
      <c r="AP17" s="42"/>
      <c r="AQ17" s="42"/>
      <c r="AR17" s="42"/>
      <c r="AS17" s="42"/>
      <c r="AT17" s="42"/>
      <c r="AU17" s="42"/>
      <c r="AV17" s="42"/>
      <c r="AW17" s="42"/>
      <c r="AX17" s="42"/>
      <c r="AY17" s="43"/>
      <c r="AZ17" s="43"/>
      <c r="BA17" s="43"/>
      <c r="BB17" s="43"/>
      <c r="BC17" s="43"/>
      <c r="BD17" s="43"/>
      <c r="BE17" s="43"/>
      <c r="BF17" s="43"/>
      <c r="BG17" s="43"/>
      <c r="BH17" s="43"/>
      <c r="BI17" s="43"/>
      <c r="BJ17" s="43"/>
      <c r="BK17" s="43"/>
      <c r="BL17" s="43"/>
      <c r="BM17" s="43"/>
      <c r="BN17" s="43"/>
      <c r="BO17" s="44"/>
      <c r="BP17" s="44"/>
      <c r="BQ17" s="44"/>
      <c r="BR17" s="44"/>
      <c r="BS17" s="44"/>
      <c r="BT17" s="44"/>
      <c r="BU17" s="44"/>
      <c r="BV17" s="76"/>
      <c r="BW17" s="76"/>
      <c r="BX17" s="76"/>
    </row>
    <row r="18" spans="1:76" x14ac:dyDescent="0.25">
      <c r="A18" s="20" t="s">
        <v>172</v>
      </c>
      <c r="B18" s="33">
        <v>44029</v>
      </c>
      <c r="C18" s="34">
        <v>2.0428875604222352E-2</v>
      </c>
      <c r="D18" s="34">
        <v>2.2463176598606933E-2</v>
      </c>
      <c r="E18" s="131">
        <v>2.0428875604222352E-2</v>
      </c>
      <c r="F18" s="131">
        <v>2.2463176598606933E-2</v>
      </c>
      <c r="G18" s="133"/>
      <c r="H18" s="133"/>
      <c r="I18" s="35">
        <f t="shared" si="0"/>
        <v>2.0343009943845809E-3</v>
      </c>
      <c r="J18" s="45">
        <v>44660</v>
      </c>
      <c r="K18" s="80">
        <v>0</v>
      </c>
      <c r="L18" s="46">
        <v>69.5</v>
      </c>
      <c r="M18" s="32">
        <v>139</v>
      </c>
      <c r="N18" s="37"/>
      <c r="O18" s="37"/>
      <c r="P18" s="37"/>
      <c r="Q18" s="38">
        <v>0</v>
      </c>
      <c r="R18" s="38">
        <v>0</v>
      </c>
      <c r="S18" s="39">
        <f t="shared" si="1"/>
        <v>0</v>
      </c>
      <c r="T18" s="40"/>
      <c r="U18" s="40"/>
      <c r="V18" s="40"/>
      <c r="W18" s="40"/>
      <c r="X18" s="40"/>
      <c r="Y18" s="40"/>
      <c r="Z18" s="40"/>
      <c r="AA18" s="40"/>
      <c r="AB18" s="41"/>
      <c r="AC18" s="41"/>
      <c r="AD18" s="41"/>
      <c r="AE18" s="41"/>
      <c r="AF18" s="41"/>
      <c r="AG18" s="41"/>
      <c r="AH18" s="41"/>
      <c r="AI18" s="41"/>
      <c r="AJ18" s="41"/>
      <c r="AK18" s="41"/>
      <c r="AL18" s="41"/>
      <c r="AM18" s="41"/>
      <c r="AN18" s="42"/>
      <c r="AO18" s="42"/>
      <c r="AP18" s="42"/>
      <c r="AQ18" s="42"/>
      <c r="AR18" s="42"/>
      <c r="AS18" s="42"/>
      <c r="AT18" s="42"/>
      <c r="AU18" s="42"/>
      <c r="AV18" s="42"/>
      <c r="AW18" s="42"/>
      <c r="AX18" s="42"/>
      <c r="AY18" s="43"/>
      <c r="AZ18" s="43"/>
      <c r="BA18" s="43"/>
      <c r="BB18" s="43"/>
      <c r="BC18" s="43"/>
      <c r="BD18" s="43"/>
      <c r="BE18" s="43"/>
      <c r="BF18" s="43"/>
      <c r="BG18" s="43"/>
      <c r="BH18" s="43"/>
      <c r="BI18" s="43"/>
      <c r="BJ18" s="43"/>
      <c r="BK18" s="43"/>
      <c r="BL18" s="43"/>
      <c r="BM18" s="43"/>
      <c r="BN18" s="43"/>
      <c r="BO18" s="44"/>
      <c r="BP18" s="44"/>
      <c r="BQ18" s="44"/>
      <c r="BR18" s="44"/>
      <c r="BS18" s="44"/>
      <c r="BT18" s="44"/>
      <c r="BU18" s="44"/>
      <c r="BV18" s="76"/>
      <c r="BW18" s="76"/>
      <c r="BX18" s="76"/>
    </row>
    <row r="19" spans="1:76" x14ac:dyDescent="0.25">
      <c r="A19" s="20" t="s">
        <v>172</v>
      </c>
      <c r="B19" s="33">
        <v>44036</v>
      </c>
      <c r="C19" s="34">
        <v>2.2985021891695049E-2</v>
      </c>
      <c r="D19" s="34">
        <v>2.6853250343383064E-2</v>
      </c>
      <c r="E19" s="131">
        <v>2.2985021891695049E-2</v>
      </c>
      <c r="F19" s="131">
        <v>2.6853250343383064E-2</v>
      </c>
      <c r="G19" s="135"/>
      <c r="H19" s="135"/>
      <c r="I19" s="35">
        <f t="shared" si="0"/>
        <v>3.8682284516880147E-3</v>
      </c>
      <c r="J19" s="45">
        <v>44668</v>
      </c>
      <c r="K19" s="80">
        <v>-21</v>
      </c>
      <c r="L19" s="46">
        <v>79.5</v>
      </c>
      <c r="M19" s="32">
        <v>159</v>
      </c>
      <c r="N19" s="37"/>
      <c r="O19" s="37"/>
      <c r="P19" s="37"/>
      <c r="Q19" s="38">
        <v>0</v>
      </c>
      <c r="R19" s="38">
        <v>0</v>
      </c>
      <c r="S19" s="39">
        <f t="shared" si="1"/>
        <v>0</v>
      </c>
      <c r="T19" s="40"/>
      <c r="U19" s="40"/>
      <c r="V19" s="40"/>
      <c r="W19" s="40"/>
      <c r="X19" s="40"/>
      <c r="Y19" s="40"/>
      <c r="Z19" s="40"/>
      <c r="AA19" s="40"/>
      <c r="AB19" s="41"/>
      <c r="AC19" s="41"/>
      <c r="AD19" s="41"/>
      <c r="AE19" s="41"/>
      <c r="AF19" s="41"/>
      <c r="AG19" s="41"/>
      <c r="AH19" s="41"/>
      <c r="AI19" s="41"/>
      <c r="AJ19" s="41"/>
      <c r="AK19" s="41"/>
      <c r="AL19" s="41"/>
      <c r="AM19" s="41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3"/>
      <c r="AZ19" s="43"/>
      <c r="BA19" s="43"/>
      <c r="BB19" s="43"/>
      <c r="BC19" s="43"/>
      <c r="BD19" s="43"/>
      <c r="BE19" s="43"/>
      <c r="BF19" s="43"/>
      <c r="BG19" s="43"/>
      <c r="BH19" s="43"/>
      <c r="BI19" s="43"/>
      <c r="BJ19" s="43"/>
      <c r="BK19" s="43"/>
      <c r="BL19" s="43"/>
      <c r="BM19" s="43"/>
      <c r="BN19" s="43"/>
      <c r="BO19" s="44"/>
      <c r="BP19" s="44"/>
      <c r="BQ19" s="44"/>
      <c r="BR19" s="44"/>
      <c r="BS19" s="44"/>
      <c r="BT19" s="44"/>
      <c r="BU19" s="44"/>
      <c r="BV19" s="76"/>
      <c r="BW19" s="76"/>
      <c r="BX19" s="76"/>
    </row>
    <row r="20" spans="1:76" x14ac:dyDescent="0.25">
      <c r="A20" s="20" t="s">
        <v>172</v>
      </c>
      <c r="B20" s="33">
        <v>44043</v>
      </c>
      <c r="C20" s="34">
        <v>2.5427770224977331E-2</v>
      </c>
      <c r="D20" s="34">
        <v>2.7340598927703429E-2</v>
      </c>
      <c r="E20" s="131">
        <v>2.5427770224977331E-2</v>
      </c>
      <c r="F20" s="131">
        <v>2.7340598927703429E-2</v>
      </c>
      <c r="G20" s="133"/>
      <c r="H20" s="133"/>
      <c r="I20" s="35">
        <f t="shared" si="0"/>
        <v>1.9128287027260979E-3</v>
      </c>
      <c r="J20" s="45">
        <v>44668</v>
      </c>
      <c r="K20" s="80" t="s">
        <v>61</v>
      </c>
      <c r="L20" s="46">
        <v>76</v>
      </c>
      <c r="M20" s="32">
        <v>152</v>
      </c>
      <c r="N20" s="37"/>
      <c r="O20" s="37"/>
      <c r="P20" s="37"/>
      <c r="Q20" s="38">
        <v>0</v>
      </c>
      <c r="R20" s="38">
        <v>0</v>
      </c>
      <c r="S20" s="39">
        <f t="shared" si="1"/>
        <v>0</v>
      </c>
      <c r="T20" s="40"/>
      <c r="U20" s="40"/>
      <c r="V20" s="40"/>
      <c r="W20" s="40"/>
      <c r="X20" s="40"/>
      <c r="Y20" s="40"/>
      <c r="Z20" s="40"/>
      <c r="AA20" s="40"/>
      <c r="AB20" s="41"/>
      <c r="AC20" s="41"/>
      <c r="AD20" s="41"/>
      <c r="AE20" s="41"/>
      <c r="AF20" s="41"/>
      <c r="AG20" s="41"/>
      <c r="AH20" s="41"/>
      <c r="AI20" s="41"/>
      <c r="AJ20" s="41"/>
      <c r="AK20" s="41"/>
      <c r="AL20" s="41"/>
      <c r="AM20" s="41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3"/>
      <c r="AZ20" s="43"/>
      <c r="BA20" s="43"/>
      <c r="BB20" s="43"/>
      <c r="BC20" s="43"/>
      <c r="BD20" s="43"/>
      <c r="BE20" s="43"/>
      <c r="BF20" s="43"/>
      <c r="BG20" s="43"/>
      <c r="BH20" s="43"/>
      <c r="BI20" s="43"/>
      <c r="BJ20" s="43"/>
      <c r="BK20" s="43"/>
      <c r="BL20" s="43"/>
      <c r="BM20" s="43"/>
      <c r="BN20" s="43"/>
      <c r="BO20" s="44"/>
      <c r="BP20" s="44"/>
      <c r="BQ20" s="44"/>
      <c r="BR20" s="44"/>
      <c r="BS20" s="44"/>
      <c r="BT20" s="44"/>
      <c r="BU20" s="44"/>
      <c r="BV20" s="76"/>
      <c r="BW20" s="76"/>
      <c r="BX20" s="76"/>
    </row>
    <row r="21" spans="1:76" x14ac:dyDescent="0.25">
      <c r="A21" s="20" t="s">
        <v>172</v>
      </c>
      <c r="B21" s="33">
        <v>44050</v>
      </c>
      <c r="C21" s="34">
        <v>2.6574380621178902E-2</v>
      </c>
      <c r="D21" s="34">
        <v>2.7700647647192177E-2</v>
      </c>
      <c r="E21" s="131">
        <v>2.6574380621178902E-2</v>
      </c>
      <c r="F21" s="131">
        <v>2.7700647647192177E-2</v>
      </c>
      <c r="G21" s="133"/>
      <c r="H21" s="133"/>
      <c r="I21" s="35">
        <f t="shared" si="0"/>
        <v>1.1262670260132751E-3</v>
      </c>
      <c r="J21" s="45">
        <v>44670</v>
      </c>
      <c r="K21" s="80">
        <v>-32</v>
      </c>
      <c r="L21" s="46">
        <v>76</v>
      </c>
      <c r="M21" s="32">
        <v>152</v>
      </c>
      <c r="N21" s="37"/>
      <c r="O21" s="37"/>
      <c r="P21" s="37"/>
      <c r="Q21" s="38">
        <v>0</v>
      </c>
      <c r="R21" s="38">
        <v>0</v>
      </c>
      <c r="S21" s="39">
        <f t="shared" si="1"/>
        <v>0</v>
      </c>
      <c r="T21" s="40"/>
      <c r="U21" s="40"/>
      <c r="V21" s="40"/>
      <c r="W21" s="40"/>
      <c r="X21" s="40"/>
      <c r="Y21" s="40"/>
      <c r="Z21" s="40"/>
      <c r="AA21" s="40"/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AL21" s="41"/>
      <c r="AM21" s="41"/>
      <c r="AN21" s="42"/>
      <c r="AO21" s="42"/>
      <c r="AP21" s="42"/>
      <c r="AQ21" s="42"/>
      <c r="AR21" s="42"/>
      <c r="AS21" s="42"/>
      <c r="AT21" s="42"/>
      <c r="AU21" s="42"/>
      <c r="AV21" s="42"/>
      <c r="AW21" s="42"/>
      <c r="AX21" s="42"/>
      <c r="AY21" s="43"/>
      <c r="AZ21" s="43"/>
      <c r="BA21" s="43"/>
      <c r="BB21" s="43"/>
      <c r="BC21" s="43"/>
      <c r="BD21" s="43"/>
      <c r="BE21" s="43"/>
      <c r="BF21" s="43"/>
      <c r="BG21" s="43"/>
      <c r="BH21" s="43"/>
      <c r="BI21" s="43"/>
      <c r="BJ21" s="43"/>
      <c r="BK21" s="43"/>
      <c r="BL21" s="43"/>
      <c r="BM21" s="43"/>
      <c r="BN21" s="43"/>
      <c r="BO21" s="44"/>
      <c r="BP21" s="44"/>
      <c r="BQ21" s="44"/>
      <c r="BR21" s="44"/>
      <c r="BS21" s="44"/>
      <c r="BT21" s="44"/>
      <c r="BU21" s="44"/>
      <c r="BV21" s="76"/>
      <c r="BW21" s="76"/>
      <c r="BX21" s="76"/>
    </row>
    <row r="22" spans="1:76" x14ac:dyDescent="0.25">
      <c r="A22" s="20" t="s">
        <v>172</v>
      </c>
      <c r="B22" s="33">
        <v>44057</v>
      </c>
      <c r="C22" s="34">
        <v>2.8648289369215801E-2</v>
      </c>
      <c r="D22" s="34">
        <v>2.8699309916352094E-2</v>
      </c>
      <c r="E22" s="131">
        <v>2.8648289369215801E-2</v>
      </c>
      <c r="F22" s="131">
        <v>2.8699309916352094E-2</v>
      </c>
      <c r="G22" s="133"/>
      <c r="H22" s="133"/>
      <c r="I22" s="35">
        <f t="shared" si="0"/>
        <v>5.1020547136293448E-5</v>
      </c>
      <c r="J22" s="45">
        <v>44672</v>
      </c>
      <c r="K22" s="80">
        <v>-39</v>
      </c>
      <c r="L22" s="46">
        <v>76.5</v>
      </c>
      <c r="M22" s="32">
        <v>153</v>
      </c>
      <c r="N22" s="37"/>
      <c r="O22" s="37"/>
      <c r="P22" s="37"/>
      <c r="Q22" s="38">
        <v>0</v>
      </c>
      <c r="R22" s="38">
        <v>0</v>
      </c>
      <c r="S22" s="39">
        <f t="shared" si="1"/>
        <v>0</v>
      </c>
      <c r="T22" s="40"/>
      <c r="U22" s="40"/>
      <c r="V22" s="40"/>
      <c r="W22" s="40"/>
      <c r="X22" s="40"/>
      <c r="Y22" s="40"/>
      <c r="Z22" s="40"/>
      <c r="AA22" s="40"/>
      <c r="AB22" s="41"/>
      <c r="AC22" s="41"/>
      <c r="AD22" s="41"/>
      <c r="AE22" s="41"/>
      <c r="AF22" s="41"/>
      <c r="AG22" s="41"/>
      <c r="AH22" s="41"/>
      <c r="AI22" s="41"/>
      <c r="AJ22" s="41"/>
      <c r="AK22" s="41"/>
      <c r="AL22" s="41"/>
      <c r="AM22" s="41"/>
      <c r="AN22" s="42"/>
      <c r="AO22" s="42"/>
      <c r="AP22" s="42"/>
      <c r="AQ22" s="42"/>
      <c r="AR22" s="42"/>
      <c r="AS22" s="42"/>
      <c r="AT22" s="42"/>
      <c r="AU22" s="42"/>
      <c r="AV22" s="42"/>
      <c r="AW22" s="42"/>
      <c r="AX22" s="42"/>
      <c r="AY22" s="43"/>
      <c r="AZ22" s="43"/>
      <c r="BA22" s="43"/>
      <c r="BB22" s="43"/>
      <c r="BC22" s="43"/>
      <c r="BD22" s="43"/>
      <c r="BE22" s="43"/>
      <c r="BF22" s="43"/>
      <c r="BG22" s="43"/>
      <c r="BH22" s="43"/>
      <c r="BI22" s="43"/>
      <c r="BJ22" s="43"/>
      <c r="BK22" s="43"/>
      <c r="BL22" s="43"/>
      <c r="BM22" s="43"/>
      <c r="BN22" s="43"/>
      <c r="BO22" s="44"/>
      <c r="BP22" s="44"/>
      <c r="BQ22" s="44"/>
      <c r="BR22" s="44"/>
      <c r="BS22" s="44"/>
      <c r="BT22" s="44"/>
      <c r="BU22" s="44"/>
      <c r="BV22" s="76"/>
      <c r="BW22" s="76"/>
      <c r="BX22" s="76"/>
    </row>
    <row r="23" spans="1:76" x14ac:dyDescent="0.25">
      <c r="A23" s="20" t="s">
        <v>172</v>
      </c>
      <c r="B23" s="33">
        <v>44064</v>
      </c>
      <c r="C23" s="34">
        <v>2.9937931418647517E-2</v>
      </c>
      <c r="D23" s="34">
        <v>3.10362224685212E-2</v>
      </c>
      <c r="E23" s="131">
        <v>2.9937931418647517E-2</v>
      </c>
      <c r="F23" s="131">
        <v>3.10362224685212E-2</v>
      </c>
      <c r="G23" s="134"/>
      <c r="H23" s="134"/>
      <c r="I23" s="35">
        <f t="shared" si="0"/>
        <v>1.0982910498736828E-3</v>
      </c>
      <c r="J23" s="45">
        <v>44672</v>
      </c>
      <c r="K23" s="80">
        <v>-29</v>
      </c>
      <c r="L23" s="46">
        <v>76</v>
      </c>
      <c r="M23" s="32">
        <v>152</v>
      </c>
      <c r="N23" s="37"/>
      <c r="O23" s="37"/>
      <c r="P23" s="37"/>
      <c r="Q23" s="38">
        <v>0</v>
      </c>
      <c r="R23" s="38">
        <v>0</v>
      </c>
      <c r="S23" s="39">
        <f t="shared" si="1"/>
        <v>0</v>
      </c>
      <c r="T23" s="40"/>
      <c r="U23" s="40"/>
      <c r="V23" s="40"/>
      <c r="W23" s="40"/>
      <c r="X23" s="40"/>
      <c r="Y23" s="40"/>
      <c r="Z23" s="40"/>
      <c r="AA23" s="40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  <c r="AM23" s="41"/>
      <c r="AN23" s="42"/>
      <c r="AO23" s="42"/>
      <c r="AP23" s="42"/>
      <c r="AQ23" s="42"/>
      <c r="AR23" s="42"/>
      <c r="AS23" s="42"/>
      <c r="AT23" s="42"/>
      <c r="AU23" s="42"/>
      <c r="AV23" s="42"/>
      <c r="AW23" s="42"/>
      <c r="AX23" s="42"/>
      <c r="AY23" s="43"/>
      <c r="AZ23" s="43"/>
      <c r="BA23" s="43"/>
      <c r="BB23" s="43"/>
      <c r="BC23" s="43"/>
      <c r="BD23" s="43"/>
      <c r="BE23" s="43"/>
      <c r="BF23" s="43"/>
      <c r="BG23" s="43"/>
      <c r="BH23" s="43"/>
      <c r="BI23" s="43"/>
      <c r="BJ23" s="43"/>
      <c r="BK23" s="43"/>
      <c r="BL23" s="43"/>
      <c r="BM23" s="43"/>
      <c r="BN23" s="43"/>
      <c r="BO23" s="44"/>
      <c r="BP23" s="44"/>
      <c r="BQ23" s="44"/>
      <c r="BR23" s="44"/>
      <c r="BS23" s="44"/>
      <c r="BT23" s="44"/>
      <c r="BU23" s="44"/>
      <c r="BV23" s="76"/>
      <c r="BW23" s="76"/>
      <c r="BX23" s="76"/>
    </row>
    <row r="24" spans="1:76" x14ac:dyDescent="0.25">
      <c r="A24" s="20" t="s">
        <v>172</v>
      </c>
      <c r="B24" s="33">
        <v>44071</v>
      </c>
      <c r="C24" s="34">
        <v>3.1508074531804833E-2</v>
      </c>
      <c r="D24" s="34">
        <v>3.6041213632896328E-2</v>
      </c>
      <c r="E24" s="131">
        <v>3.1508074531804833E-2</v>
      </c>
      <c r="F24" s="131">
        <v>3.6041213632896328E-2</v>
      </c>
      <c r="G24" s="134"/>
      <c r="H24" s="134"/>
      <c r="I24" s="35">
        <f t="shared" si="0"/>
        <v>4.5331391010914948E-3</v>
      </c>
      <c r="J24" s="45">
        <v>44674</v>
      </c>
      <c r="K24" s="80">
        <v>-31</v>
      </c>
      <c r="L24" s="46">
        <v>77.5</v>
      </c>
      <c r="M24" s="32">
        <v>155</v>
      </c>
      <c r="N24" s="37"/>
      <c r="O24" s="37"/>
      <c r="P24" s="37"/>
      <c r="Q24" s="38">
        <v>0</v>
      </c>
      <c r="R24" s="38">
        <v>0</v>
      </c>
      <c r="S24" s="39">
        <f t="shared" si="1"/>
        <v>0</v>
      </c>
      <c r="T24" s="40"/>
      <c r="U24" s="40"/>
      <c r="V24" s="40"/>
      <c r="W24" s="40"/>
      <c r="X24" s="40"/>
      <c r="Y24" s="40"/>
      <c r="Z24" s="40"/>
      <c r="AA24" s="40"/>
      <c r="AB24" s="41"/>
      <c r="AC24" s="41"/>
      <c r="AD24" s="41"/>
      <c r="AE24" s="41"/>
      <c r="AF24" s="41"/>
      <c r="AG24" s="41"/>
      <c r="AH24" s="41"/>
      <c r="AI24" s="41"/>
      <c r="AJ24" s="41"/>
      <c r="AK24" s="41"/>
      <c r="AL24" s="41"/>
      <c r="AM24" s="41"/>
      <c r="AN24" s="42"/>
      <c r="AO24" s="42"/>
      <c r="AP24" s="42"/>
      <c r="AQ24" s="42"/>
      <c r="AR24" s="42"/>
      <c r="AS24" s="42"/>
      <c r="AT24" s="42"/>
      <c r="AU24" s="42"/>
      <c r="AV24" s="42"/>
      <c r="AW24" s="42"/>
      <c r="AX24" s="42"/>
      <c r="AY24" s="43"/>
      <c r="AZ24" s="43"/>
      <c r="BA24" s="43"/>
      <c r="BB24" s="43"/>
      <c r="BC24" s="43"/>
      <c r="BD24" s="43"/>
      <c r="BE24" s="43"/>
      <c r="BF24" s="43"/>
      <c r="BG24" s="43"/>
      <c r="BH24" s="43"/>
      <c r="BI24" s="43"/>
      <c r="BJ24" s="43"/>
      <c r="BK24" s="43"/>
      <c r="BL24" s="43"/>
      <c r="BM24" s="43"/>
      <c r="BN24" s="43"/>
      <c r="BO24" s="44"/>
      <c r="BP24" s="44"/>
      <c r="BQ24" s="44"/>
      <c r="BR24" s="44"/>
      <c r="BS24" s="44"/>
      <c r="BT24" s="44"/>
      <c r="BU24" s="44"/>
      <c r="BV24" s="76"/>
      <c r="BW24" s="76"/>
      <c r="BX24" s="76"/>
    </row>
    <row r="25" spans="1:76" x14ac:dyDescent="0.25">
      <c r="A25" s="20" t="s">
        <v>172</v>
      </c>
      <c r="B25" s="33">
        <v>44078</v>
      </c>
      <c r="C25" s="34">
        <v>3.41374875062515E-2</v>
      </c>
      <c r="D25" s="34">
        <v>3.9486743555821525E-2</v>
      </c>
      <c r="E25" s="131">
        <v>3.41374875062515E-2</v>
      </c>
      <c r="F25" s="131">
        <v>3.9486743555821525E-2</v>
      </c>
      <c r="G25" s="134"/>
      <c r="H25" s="134"/>
      <c r="I25" s="35">
        <f t="shared" si="0"/>
        <v>5.3492560495700253E-3</v>
      </c>
      <c r="J25" s="45">
        <v>44679</v>
      </c>
      <c r="K25" s="80">
        <v>-33</v>
      </c>
      <c r="L25" s="46">
        <v>94</v>
      </c>
      <c r="M25" s="32">
        <v>188</v>
      </c>
      <c r="N25" s="37"/>
      <c r="O25" s="37"/>
      <c r="P25" s="37"/>
      <c r="Q25" s="38">
        <v>0</v>
      </c>
      <c r="R25" s="38">
        <v>0</v>
      </c>
      <c r="S25" s="39">
        <f t="shared" si="1"/>
        <v>0</v>
      </c>
      <c r="T25" s="40"/>
      <c r="U25" s="40"/>
      <c r="V25" s="40"/>
      <c r="W25" s="40"/>
      <c r="X25" s="40"/>
      <c r="Y25" s="40"/>
      <c r="Z25" s="40"/>
      <c r="AA25" s="40"/>
      <c r="AB25" s="41"/>
      <c r="AC25" s="41"/>
      <c r="AD25" s="41"/>
      <c r="AE25" s="41"/>
      <c r="AF25" s="41"/>
      <c r="AG25" s="41"/>
      <c r="AH25" s="41"/>
      <c r="AI25" s="41"/>
      <c r="AJ25" s="41"/>
      <c r="AK25" s="41"/>
      <c r="AL25" s="41"/>
      <c r="AM25" s="41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3"/>
      <c r="AZ25" s="43"/>
      <c r="BA25" s="43"/>
      <c r="BB25" s="43"/>
      <c r="BC25" s="43"/>
      <c r="BD25" s="43"/>
      <c r="BE25" s="43"/>
      <c r="BF25" s="43"/>
      <c r="BG25" s="43"/>
      <c r="BH25" s="43"/>
      <c r="BI25" s="43"/>
      <c r="BJ25" s="43"/>
      <c r="BK25" s="43"/>
      <c r="BL25" s="43"/>
      <c r="BM25" s="43"/>
      <c r="BN25" s="43"/>
      <c r="BO25" s="44"/>
      <c r="BP25" s="44"/>
      <c r="BQ25" s="44"/>
      <c r="BR25" s="44"/>
      <c r="BS25" s="44"/>
      <c r="BT25" s="44"/>
      <c r="BU25" s="44"/>
      <c r="BV25" s="76"/>
      <c r="BW25" s="76"/>
      <c r="BX25" s="76"/>
    </row>
    <row r="26" spans="1:76" x14ac:dyDescent="0.25">
      <c r="A26" s="20" t="s">
        <v>172</v>
      </c>
      <c r="B26" s="33">
        <v>44085</v>
      </c>
      <c r="C26" s="34">
        <v>3.7117234994542336E-2</v>
      </c>
      <c r="D26" s="34">
        <v>4.3292650821536688E-2</v>
      </c>
      <c r="E26" s="131">
        <v>3.7117234994542336E-2</v>
      </c>
      <c r="F26" s="131">
        <v>4.3292650821536688E-2</v>
      </c>
      <c r="G26" s="134"/>
      <c r="H26" s="134"/>
      <c r="I26" s="35">
        <f t="shared" si="0"/>
        <v>6.1754158269943515E-3</v>
      </c>
      <c r="J26" s="45">
        <v>44681</v>
      </c>
      <c r="K26" s="80">
        <v>-29</v>
      </c>
      <c r="L26" s="46">
        <v>94.5</v>
      </c>
      <c r="M26" s="32">
        <v>189</v>
      </c>
      <c r="N26" s="37"/>
      <c r="O26" s="37"/>
      <c r="P26" s="37"/>
      <c r="Q26" s="38">
        <v>0</v>
      </c>
      <c r="R26" s="38">
        <v>0</v>
      </c>
      <c r="S26" s="39">
        <f t="shared" si="1"/>
        <v>0</v>
      </c>
      <c r="T26" s="40"/>
      <c r="U26" s="40"/>
      <c r="V26" s="40"/>
      <c r="W26" s="40"/>
      <c r="X26" s="40"/>
      <c r="Y26" s="40"/>
      <c r="Z26" s="40"/>
      <c r="AA26" s="40"/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  <c r="AM26" s="41"/>
      <c r="AN26" s="42"/>
      <c r="AO26" s="42"/>
      <c r="AP26" s="42"/>
      <c r="AQ26" s="42"/>
      <c r="AR26" s="42"/>
      <c r="AS26" s="42"/>
      <c r="AT26" s="42"/>
      <c r="AU26" s="42"/>
      <c r="AV26" s="42"/>
      <c r="AW26" s="42"/>
      <c r="AX26" s="42"/>
      <c r="AY26" s="43"/>
      <c r="AZ26" s="43"/>
      <c r="BA26" s="43"/>
      <c r="BB26" s="43"/>
      <c r="BC26" s="43"/>
      <c r="BD26" s="43"/>
      <c r="BE26" s="43"/>
      <c r="BF26" s="43"/>
      <c r="BG26" s="43"/>
      <c r="BH26" s="43"/>
      <c r="BI26" s="43"/>
      <c r="BJ26" s="43"/>
      <c r="BK26" s="43"/>
      <c r="BL26" s="43"/>
      <c r="BM26" s="43"/>
      <c r="BN26" s="43"/>
      <c r="BO26" s="44"/>
      <c r="BP26" s="44"/>
      <c r="BQ26" s="44"/>
      <c r="BR26" s="44"/>
      <c r="BS26" s="44"/>
      <c r="BT26" s="44"/>
      <c r="BU26" s="44"/>
      <c r="BV26" s="76"/>
      <c r="BW26" s="76"/>
      <c r="BX26" s="76"/>
    </row>
    <row r="27" spans="1:76" x14ac:dyDescent="0.25">
      <c r="A27" s="20" t="s">
        <v>172</v>
      </c>
      <c r="B27" s="33">
        <v>44092</v>
      </c>
      <c r="C27" s="34">
        <v>4.0324828154935287E-2</v>
      </c>
      <c r="D27" s="34">
        <v>4.7999155506420803E-2</v>
      </c>
      <c r="E27" s="131">
        <v>4.0324828154935287E-2</v>
      </c>
      <c r="F27" s="131">
        <v>4.7999155506420803E-2</v>
      </c>
      <c r="G27" s="134"/>
      <c r="H27" s="134"/>
      <c r="I27" s="35">
        <f t="shared" si="0"/>
        <v>7.6743273514855159E-3</v>
      </c>
      <c r="J27" s="45">
        <v>44681</v>
      </c>
      <c r="K27" s="80">
        <v>-28</v>
      </c>
      <c r="L27" s="46">
        <v>95</v>
      </c>
      <c r="M27" s="32">
        <v>190</v>
      </c>
      <c r="N27" s="37"/>
      <c r="O27" s="37"/>
      <c r="P27" s="37"/>
      <c r="Q27" s="38">
        <v>0</v>
      </c>
      <c r="R27" s="38">
        <v>0</v>
      </c>
      <c r="S27" s="39">
        <f t="shared" si="1"/>
        <v>0</v>
      </c>
      <c r="T27" s="40"/>
      <c r="U27" s="40"/>
      <c r="V27" s="40"/>
      <c r="W27" s="40"/>
      <c r="X27" s="40"/>
      <c r="Y27" s="40"/>
      <c r="Z27" s="40"/>
      <c r="AA27" s="40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2"/>
      <c r="AO27" s="42"/>
      <c r="AP27" s="42"/>
      <c r="AQ27" s="42"/>
      <c r="AR27" s="42"/>
      <c r="AS27" s="42"/>
      <c r="AT27" s="42"/>
      <c r="AU27" s="42"/>
      <c r="AV27" s="42"/>
      <c r="AW27" s="42"/>
      <c r="AX27" s="42"/>
      <c r="AY27" s="43"/>
      <c r="AZ27" s="43"/>
      <c r="BA27" s="43"/>
      <c r="BB27" s="43"/>
      <c r="BC27" s="43"/>
      <c r="BD27" s="43"/>
      <c r="BE27" s="43"/>
      <c r="BF27" s="43"/>
      <c r="BG27" s="43"/>
      <c r="BH27" s="43"/>
      <c r="BI27" s="43"/>
      <c r="BJ27" s="43"/>
      <c r="BK27" s="43"/>
      <c r="BL27" s="43"/>
      <c r="BM27" s="43"/>
      <c r="BN27" s="43"/>
      <c r="BO27" s="44"/>
      <c r="BP27" s="44"/>
      <c r="BQ27" s="44"/>
      <c r="BR27" s="44"/>
      <c r="BS27" s="44"/>
      <c r="BT27" s="44"/>
      <c r="BU27" s="44"/>
      <c r="BV27" s="76"/>
      <c r="BW27" s="76"/>
      <c r="BX27" s="76"/>
    </row>
    <row r="28" spans="1:76" x14ac:dyDescent="0.25">
      <c r="A28" s="20" t="s">
        <v>172</v>
      </c>
      <c r="B28" s="33">
        <v>44099</v>
      </c>
      <c r="C28" s="34">
        <v>4.3976569469803571E-2</v>
      </c>
      <c r="D28" s="34">
        <v>5.4049690189085974E-2</v>
      </c>
      <c r="E28" s="131">
        <v>4.3976569469803571E-2</v>
      </c>
      <c r="F28" s="131">
        <v>5.4049690189085974E-2</v>
      </c>
      <c r="G28" s="134"/>
      <c r="H28" s="134"/>
      <c r="I28" s="35">
        <f t="shared" si="0"/>
        <v>1.0073120719282402E-2</v>
      </c>
      <c r="J28" s="45">
        <v>44681</v>
      </c>
      <c r="K28" s="80">
        <v>-29</v>
      </c>
      <c r="L28" s="46">
        <v>99.5</v>
      </c>
      <c r="M28" s="32">
        <v>199</v>
      </c>
      <c r="N28" s="37"/>
      <c r="O28" s="37"/>
      <c r="P28" s="37"/>
      <c r="Q28" s="38">
        <v>0</v>
      </c>
      <c r="R28" s="38">
        <v>0</v>
      </c>
      <c r="S28" s="39">
        <f t="shared" si="1"/>
        <v>0</v>
      </c>
      <c r="T28" s="40"/>
      <c r="U28" s="40"/>
      <c r="V28" s="40"/>
      <c r="W28" s="40"/>
      <c r="X28" s="40"/>
      <c r="Y28" s="40"/>
      <c r="Z28" s="40"/>
      <c r="AA28" s="40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  <c r="AM28" s="41"/>
      <c r="AN28" s="42"/>
      <c r="AO28" s="42"/>
      <c r="AP28" s="42"/>
      <c r="AQ28" s="42"/>
      <c r="AR28" s="42"/>
      <c r="AS28" s="42"/>
      <c r="AT28" s="42"/>
      <c r="AU28" s="42"/>
      <c r="AV28" s="42"/>
      <c r="AW28" s="42"/>
      <c r="AX28" s="42"/>
      <c r="AY28" s="43"/>
      <c r="AZ28" s="43"/>
      <c r="BA28" s="43"/>
      <c r="BB28" s="43"/>
      <c r="BC28" s="43"/>
      <c r="BD28" s="43"/>
      <c r="BE28" s="43"/>
      <c r="BF28" s="43"/>
      <c r="BG28" s="43"/>
      <c r="BH28" s="43"/>
      <c r="BI28" s="43"/>
      <c r="BJ28" s="43"/>
      <c r="BK28" s="43"/>
      <c r="BL28" s="43"/>
      <c r="BM28" s="43"/>
      <c r="BN28" s="43"/>
      <c r="BO28" s="44"/>
      <c r="BP28" s="44"/>
      <c r="BQ28" s="44"/>
      <c r="BR28" s="44"/>
      <c r="BS28" s="44"/>
      <c r="BT28" s="44"/>
      <c r="BU28" s="44"/>
      <c r="BV28" s="76"/>
      <c r="BW28" s="76"/>
      <c r="BX28" s="76"/>
    </row>
    <row r="29" spans="1:76" x14ac:dyDescent="0.25">
      <c r="A29" s="20" t="s">
        <v>172</v>
      </c>
      <c r="B29" s="33">
        <v>44106</v>
      </c>
      <c r="C29" s="34">
        <v>4.7934165029893158E-2</v>
      </c>
      <c r="D29" s="34">
        <v>6.0398081435143913E-2</v>
      </c>
      <c r="E29" s="131">
        <v>4.7934165029893158E-2</v>
      </c>
      <c r="F29" s="131">
        <v>6.0398081435143913E-2</v>
      </c>
      <c r="G29" s="134"/>
      <c r="H29" s="134"/>
      <c r="I29" s="35">
        <f t="shared" si="0"/>
        <v>1.2463916405250755E-2</v>
      </c>
      <c r="J29" s="45">
        <v>44681</v>
      </c>
      <c r="K29" s="80">
        <v>-35</v>
      </c>
      <c r="L29" s="46">
        <v>99.5</v>
      </c>
      <c r="M29" s="32">
        <v>199</v>
      </c>
      <c r="N29" s="37"/>
      <c r="O29" s="37"/>
      <c r="P29" s="37"/>
      <c r="Q29" s="38">
        <v>0</v>
      </c>
      <c r="R29" s="38">
        <v>0</v>
      </c>
      <c r="S29" s="39">
        <f t="shared" si="1"/>
        <v>0</v>
      </c>
      <c r="T29" s="40"/>
      <c r="U29" s="40"/>
      <c r="V29" s="40"/>
      <c r="W29" s="40"/>
      <c r="X29" s="40"/>
      <c r="Y29" s="40"/>
      <c r="Z29" s="40"/>
      <c r="AA29" s="40"/>
      <c r="AB29" s="41"/>
      <c r="AC29" s="41"/>
      <c r="AD29" s="41"/>
      <c r="AE29" s="41"/>
      <c r="AF29" s="41"/>
      <c r="AG29" s="41"/>
      <c r="AH29" s="41"/>
      <c r="AI29" s="41"/>
      <c r="AJ29" s="41"/>
      <c r="AK29" s="41"/>
      <c r="AL29" s="41"/>
      <c r="AM29" s="41"/>
      <c r="AN29" s="42"/>
      <c r="AO29" s="42"/>
      <c r="AP29" s="42"/>
      <c r="AQ29" s="42"/>
      <c r="AR29" s="42"/>
      <c r="AS29" s="42"/>
      <c r="AT29" s="42"/>
      <c r="AU29" s="42"/>
      <c r="AV29" s="42"/>
      <c r="AW29" s="42"/>
      <c r="AX29" s="42"/>
      <c r="AY29" s="43"/>
      <c r="AZ29" s="43"/>
      <c r="BA29" s="43"/>
      <c r="BB29" s="43"/>
      <c r="BC29" s="43"/>
      <c r="BD29" s="43"/>
      <c r="BE29" s="43"/>
      <c r="BF29" s="43"/>
      <c r="BG29" s="43"/>
      <c r="BH29" s="43"/>
      <c r="BI29" s="43"/>
      <c r="BJ29" s="43"/>
      <c r="BK29" s="43"/>
      <c r="BL29" s="43"/>
      <c r="BM29" s="43"/>
      <c r="BN29" s="43"/>
      <c r="BO29" s="44"/>
      <c r="BP29" s="44"/>
      <c r="BQ29" s="44"/>
      <c r="BR29" s="44"/>
      <c r="BS29" s="44"/>
      <c r="BT29" s="44"/>
      <c r="BU29" s="44"/>
      <c r="BV29" s="76"/>
      <c r="BW29" s="76"/>
      <c r="BX29" s="76"/>
    </row>
    <row r="30" spans="1:76" x14ac:dyDescent="0.25">
      <c r="A30" s="20" t="s">
        <v>172</v>
      </c>
      <c r="B30" s="33">
        <v>44113</v>
      </c>
      <c r="C30" s="34">
        <v>5.1185212236515384E-2</v>
      </c>
      <c r="D30" s="47">
        <v>6.37099848364579E-2</v>
      </c>
      <c r="E30" s="131">
        <v>5.1185212236515384E-2</v>
      </c>
      <c r="F30" s="131">
        <v>6.37099848364579E-2</v>
      </c>
      <c r="G30" s="134"/>
      <c r="H30" s="134"/>
      <c r="I30" s="35">
        <f t="shared" si="0"/>
        <v>1.2524772599942516E-2</v>
      </c>
      <c r="J30" s="45">
        <v>44688</v>
      </c>
      <c r="K30" s="80">
        <v>-38</v>
      </c>
      <c r="L30" s="46">
        <v>104.5</v>
      </c>
      <c r="M30" s="32">
        <v>209</v>
      </c>
      <c r="N30" s="37"/>
      <c r="O30" s="37"/>
      <c r="P30" s="37"/>
      <c r="Q30" s="38">
        <v>0</v>
      </c>
      <c r="R30" s="38">
        <v>0</v>
      </c>
      <c r="S30" s="39">
        <f t="shared" si="1"/>
        <v>0</v>
      </c>
      <c r="T30" s="40"/>
      <c r="U30" s="40"/>
      <c r="V30" s="40"/>
      <c r="W30" s="40"/>
      <c r="X30" s="40"/>
      <c r="Y30" s="40"/>
      <c r="Z30" s="40"/>
      <c r="AA30" s="40"/>
      <c r="AB30" s="41"/>
      <c r="AC30" s="41"/>
      <c r="AD30" s="41"/>
      <c r="AE30" s="41"/>
      <c r="AF30" s="41"/>
      <c r="AG30" s="41"/>
      <c r="AH30" s="41"/>
      <c r="AI30" s="41"/>
      <c r="AJ30" s="41"/>
      <c r="AK30" s="41"/>
      <c r="AL30" s="41"/>
      <c r="AM30" s="41"/>
      <c r="AN30" s="42"/>
      <c r="AO30" s="42"/>
      <c r="AP30" s="42"/>
      <c r="AQ30" s="42"/>
      <c r="AR30" s="42"/>
      <c r="AS30" s="42"/>
      <c r="AT30" s="42"/>
      <c r="AU30" s="42"/>
      <c r="AV30" s="42"/>
      <c r="AW30" s="42"/>
      <c r="AX30" s="42"/>
      <c r="AY30" s="43"/>
      <c r="AZ30" s="43"/>
      <c r="BA30" s="43"/>
      <c r="BB30" s="43"/>
      <c r="BC30" s="43"/>
      <c r="BD30" s="43"/>
      <c r="BE30" s="43"/>
      <c r="BF30" s="43"/>
      <c r="BG30" s="43"/>
      <c r="BH30" s="43"/>
      <c r="BI30" s="43"/>
      <c r="BJ30" s="43"/>
      <c r="BK30" s="43"/>
      <c r="BL30" s="43"/>
      <c r="BM30" s="43"/>
      <c r="BN30" s="43"/>
      <c r="BO30" s="44"/>
      <c r="BP30" s="44"/>
      <c r="BQ30" s="44"/>
      <c r="BR30" s="44"/>
      <c r="BS30" s="44"/>
      <c r="BT30" s="44"/>
      <c r="BU30" s="44"/>
      <c r="BV30" s="76"/>
      <c r="BW30" s="76"/>
      <c r="BX30" s="76"/>
    </row>
    <row r="31" spans="1:76" x14ac:dyDescent="0.25">
      <c r="A31" s="20" t="s">
        <v>172</v>
      </c>
      <c r="B31" s="33">
        <v>44120</v>
      </c>
      <c r="C31" s="34">
        <v>5.4210346369063495E-2</v>
      </c>
      <c r="D31" s="47">
        <v>6.8440612388926056E-2</v>
      </c>
      <c r="E31" s="131">
        <v>5.4210346369063495E-2</v>
      </c>
      <c r="F31" s="131">
        <v>6.8440612388926056E-2</v>
      </c>
      <c r="G31" s="134"/>
      <c r="H31" s="134"/>
      <c r="I31" s="35">
        <f t="shared" si="0"/>
        <v>1.4230266019862561E-2</v>
      </c>
      <c r="J31" s="45">
        <v>44691</v>
      </c>
      <c r="K31" s="80">
        <v>-43</v>
      </c>
      <c r="L31" s="46">
        <v>106</v>
      </c>
      <c r="M31" s="32">
        <v>212</v>
      </c>
      <c r="N31" s="37"/>
      <c r="O31" s="37"/>
      <c r="P31" s="37"/>
      <c r="Q31" s="38">
        <v>0</v>
      </c>
      <c r="R31" s="38">
        <v>0</v>
      </c>
      <c r="S31" s="39">
        <f t="shared" si="1"/>
        <v>0</v>
      </c>
      <c r="T31" s="40"/>
      <c r="U31" s="40"/>
      <c r="V31" s="40"/>
      <c r="W31" s="40"/>
      <c r="X31" s="40"/>
      <c r="Y31" s="40"/>
      <c r="Z31" s="40"/>
      <c r="AA31" s="40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  <c r="AM31" s="41"/>
      <c r="AN31" s="42"/>
      <c r="AO31" s="42"/>
      <c r="AP31" s="42"/>
      <c r="AQ31" s="42"/>
      <c r="AR31" s="42"/>
      <c r="AS31" s="42"/>
      <c r="AT31" s="42"/>
      <c r="AU31" s="42"/>
      <c r="AV31" s="42"/>
      <c r="AW31" s="42"/>
      <c r="AX31" s="42"/>
      <c r="AY31" s="43"/>
      <c r="AZ31" s="43"/>
      <c r="BA31" s="43"/>
      <c r="BB31" s="43"/>
      <c r="BC31" s="43"/>
      <c r="BD31" s="43"/>
      <c r="BE31" s="43"/>
      <c r="BF31" s="43"/>
      <c r="BG31" s="43"/>
      <c r="BH31" s="43"/>
      <c r="BI31" s="43"/>
      <c r="BJ31" s="43"/>
      <c r="BK31" s="43"/>
      <c r="BL31" s="43"/>
      <c r="BM31" s="43"/>
      <c r="BN31" s="43"/>
      <c r="BO31" s="44"/>
      <c r="BP31" s="44"/>
      <c r="BQ31" s="44"/>
      <c r="BR31" s="44"/>
      <c r="BS31" s="44"/>
      <c r="BT31" s="44"/>
      <c r="BU31" s="44"/>
      <c r="BV31" s="76"/>
      <c r="BW31" s="76"/>
      <c r="BX31" s="76"/>
    </row>
    <row r="32" spans="1:76" x14ac:dyDescent="0.25">
      <c r="A32" s="20" t="s">
        <v>172</v>
      </c>
      <c r="B32" s="33">
        <v>44127</v>
      </c>
      <c r="C32" s="34">
        <v>5.7496820305314986E-2</v>
      </c>
      <c r="D32" s="47">
        <v>7.3704092145687017E-2</v>
      </c>
      <c r="E32" s="131">
        <v>5.7496820305314986E-2</v>
      </c>
      <c r="F32" s="131">
        <v>7.3704092145687017E-2</v>
      </c>
      <c r="G32" s="134"/>
      <c r="H32" s="134"/>
      <c r="I32" s="35">
        <f t="shared" si="0"/>
        <v>1.6207271840372031E-2</v>
      </c>
      <c r="J32" s="45">
        <v>44697</v>
      </c>
      <c r="K32" s="80">
        <v>-52</v>
      </c>
      <c r="L32" s="46">
        <v>127.5</v>
      </c>
      <c r="M32" s="32">
        <v>255</v>
      </c>
      <c r="N32" s="37"/>
      <c r="O32" s="37"/>
      <c r="P32" s="37"/>
      <c r="Q32" s="38">
        <v>0</v>
      </c>
      <c r="R32" s="38">
        <v>0</v>
      </c>
      <c r="S32" s="39">
        <f t="shared" si="1"/>
        <v>0</v>
      </c>
      <c r="T32" s="40"/>
      <c r="U32" s="40"/>
      <c r="V32" s="40"/>
      <c r="W32" s="40"/>
      <c r="X32" s="40"/>
      <c r="Y32" s="40"/>
      <c r="Z32" s="40"/>
      <c r="AA32" s="40"/>
      <c r="AB32" s="41"/>
      <c r="AC32" s="41"/>
      <c r="AD32" s="41"/>
      <c r="AE32" s="41"/>
      <c r="AF32" s="41"/>
      <c r="AG32" s="41"/>
      <c r="AH32" s="41"/>
      <c r="AI32" s="41"/>
      <c r="AJ32" s="41"/>
      <c r="AK32" s="41"/>
      <c r="AL32" s="41"/>
      <c r="AM32" s="41"/>
      <c r="AN32" s="42"/>
      <c r="AO32" s="42"/>
      <c r="AP32" s="42"/>
      <c r="AQ32" s="42"/>
      <c r="AR32" s="42"/>
      <c r="AS32" s="42"/>
      <c r="AT32" s="42"/>
      <c r="AU32" s="42"/>
      <c r="AV32" s="42"/>
      <c r="AW32" s="42"/>
      <c r="AX32" s="42"/>
      <c r="AY32" s="43"/>
      <c r="AZ32" s="43"/>
      <c r="BA32" s="43"/>
      <c r="BB32" s="43"/>
      <c r="BC32" s="43"/>
      <c r="BD32" s="43"/>
      <c r="BE32" s="43"/>
      <c r="BF32" s="43"/>
      <c r="BG32" s="43"/>
      <c r="BH32" s="43"/>
      <c r="BI32" s="43"/>
      <c r="BJ32" s="43"/>
      <c r="BK32" s="43"/>
      <c r="BL32" s="43"/>
      <c r="BM32" s="43"/>
      <c r="BN32" s="43"/>
      <c r="BO32" s="44"/>
      <c r="BP32" s="44"/>
      <c r="BQ32" s="44"/>
      <c r="BR32" s="44"/>
      <c r="BS32" s="44"/>
      <c r="BT32" s="44"/>
      <c r="BU32" s="44"/>
      <c r="BV32" s="76"/>
      <c r="BW32" s="76"/>
      <c r="BX32" s="76"/>
    </row>
    <row r="33" spans="1:76" x14ac:dyDescent="0.25">
      <c r="A33" s="20" t="s">
        <v>172</v>
      </c>
      <c r="B33" s="33">
        <v>44134</v>
      </c>
      <c r="C33" s="34">
        <v>6.0815454318574144E-2</v>
      </c>
      <c r="D33" s="47">
        <v>8.7132953862369869E-2</v>
      </c>
      <c r="E33" s="131">
        <v>6.0815454318574144E-2</v>
      </c>
      <c r="F33" s="131">
        <v>8.7132953862369869E-2</v>
      </c>
      <c r="G33" s="134"/>
      <c r="H33" s="134"/>
      <c r="I33" s="35">
        <f t="shared" si="0"/>
        <v>2.6317499543795725E-2</v>
      </c>
      <c r="J33" s="45">
        <v>44702</v>
      </c>
      <c r="K33" s="80">
        <v>-49</v>
      </c>
      <c r="L33" s="46">
        <v>127.5</v>
      </c>
      <c r="M33" s="32">
        <v>255</v>
      </c>
      <c r="N33" s="37"/>
      <c r="O33" s="37"/>
      <c r="P33" s="37"/>
      <c r="Q33" s="38">
        <v>0</v>
      </c>
      <c r="R33" s="38">
        <v>0</v>
      </c>
      <c r="S33" s="39">
        <f t="shared" si="1"/>
        <v>0</v>
      </c>
      <c r="T33" s="40"/>
      <c r="U33" s="40"/>
      <c r="V33" s="40"/>
      <c r="W33" s="40"/>
      <c r="X33" s="40"/>
      <c r="Y33" s="40"/>
      <c r="Z33" s="40"/>
      <c r="AA33" s="40"/>
      <c r="AB33" s="41"/>
      <c r="AC33" s="41"/>
      <c r="AD33" s="41"/>
      <c r="AE33" s="41"/>
      <c r="AF33" s="41"/>
      <c r="AG33" s="41"/>
      <c r="AH33" s="41"/>
      <c r="AI33" s="41"/>
      <c r="AJ33" s="41"/>
      <c r="AK33" s="41"/>
      <c r="AL33" s="41"/>
      <c r="AM33" s="41"/>
      <c r="AN33" s="42"/>
      <c r="AO33" s="42"/>
      <c r="AP33" s="42"/>
      <c r="AQ33" s="42"/>
      <c r="AR33" s="42"/>
      <c r="AS33" s="42"/>
      <c r="AT33" s="42"/>
      <c r="AU33" s="42"/>
      <c r="AV33" s="42"/>
      <c r="AW33" s="42"/>
      <c r="AX33" s="42"/>
      <c r="AY33" s="43"/>
      <c r="AZ33" s="43"/>
      <c r="BA33" s="43"/>
      <c r="BB33" s="43"/>
      <c r="BC33" s="43"/>
      <c r="BD33" s="43"/>
      <c r="BE33" s="43"/>
      <c r="BF33" s="43"/>
      <c r="BG33" s="43"/>
      <c r="BH33" s="43"/>
      <c r="BI33" s="43"/>
      <c r="BJ33" s="43"/>
      <c r="BK33" s="43"/>
      <c r="BL33" s="43"/>
      <c r="BM33" s="43"/>
      <c r="BN33" s="43"/>
      <c r="BO33" s="44"/>
      <c r="BP33" s="44"/>
      <c r="BQ33" s="44"/>
      <c r="BR33" s="44"/>
      <c r="BS33" s="44"/>
      <c r="BT33" s="44"/>
      <c r="BU33" s="44"/>
      <c r="BV33" s="76"/>
      <c r="BW33" s="76"/>
      <c r="BX33" s="76"/>
    </row>
    <row r="34" spans="1:76" x14ac:dyDescent="0.25">
      <c r="A34" s="20" t="s">
        <v>172</v>
      </c>
      <c r="B34" s="33">
        <v>44141</v>
      </c>
      <c r="C34" s="34">
        <v>6.4099606016757987E-2</v>
      </c>
      <c r="D34" s="47">
        <v>9.3214458346025694E-2</v>
      </c>
      <c r="E34" s="131">
        <v>6.4099606016757987E-2</v>
      </c>
      <c r="F34" s="131">
        <v>9.3214458346025694E-2</v>
      </c>
      <c r="G34" s="134"/>
      <c r="H34" s="134"/>
      <c r="I34" s="35">
        <f t="shared" ref="I34:I65" si="2">D34-C34</f>
        <v>2.9114852329267707E-2</v>
      </c>
      <c r="J34" s="45">
        <v>44707</v>
      </c>
      <c r="K34" s="80">
        <v>-57</v>
      </c>
      <c r="L34" s="46">
        <v>127</v>
      </c>
      <c r="M34" s="32">
        <v>254</v>
      </c>
      <c r="N34" s="37"/>
      <c r="O34" s="37"/>
      <c r="P34" s="37"/>
      <c r="Q34" s="38">
        <v>0</v>
      </c>
      <c r="R34" s="38">
        <v>0</v>
      </c>
      <c r="S34" s="39">
        <f t="shared" si="1"/>
        <v>0</v>
      </c>
      <c r="T34" s="40"/>
      <c r="U34" s="40"/>
      <c r="V34" s="40"/>
      <c r="W34" s="40"/>
      <c r="X34" s="40"/>
      <c r="Y34" s="40"/>
      <c r="Z34" s="40"/>
      <c r="AA34" s="40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41"/>
      <c r="AN34" s="42"/>
      <c r="AO34" s="42"/>
      <c r="AP34" s="42"/>
      <c r="AQ34" s="42"/>
      <c r="AR34" s="42"/>
      <c r="AS34" s="42"/>
      <c r="AT34" s="42"/>
      <c r="AU34" s="42"/>
      <c r="AV34" s="42"/>
      <c r="AW34" s="42"/>
      <c r="AX34" s="42"/>
      <c r="AY34" s="43"/>
      <c r="AZ34" s="43"/>
      <c r="BA34" s="43"/>
      <c r="BB34" s="43"/>
      <c r="BC34" s="43"/>
      <c r="BD34" s="43"/>
      <c r="BE34" s="43"/>
      <c r="BF34" s="43"/>
      <c r="BG34" s="43"/>
      <c r="BH34" s="43"/>
      <c r="BI34" s="43"/>
      <c r="BJ34" s="43"/>
      <c r="BK34" s="43"/>
      <c r="BL34" s="43"/>
      <c r="BM34" s="43"/>
      <c r="BN34" s="43"/>
      <c r="BO34" s="44"/>
      <c r="BP34" s="44"/>
      <c r="BQ34" s="44"/>
      <c r="BR34" s="44"/>
      <c r="BS34" s="44"/>
      <c r="BT34" s="44"/>
      <c r="BU34" s="44"/>
      <c r="BV34" s="76"/>
      <c r="BW34" s="76"/>
      <c r="BX34" s="76"/>
    </row>
    <row r="35" spans="1:76" x14ac:dyDescent="0.25">
      <c r="A35" s="20" t="s">
        <v>172</v>
      </c>
      <c r="B35" s="33">
        <v>44148</v>
      </c>
      <c r="C35" s="34">
        <v>6.7458339057350783E-2</v>
      </c>
      <c r="D35" s="47">
        <v>0.1027336435558395</v>
      </c>
      <c r="E35" s="131">
        <v>6.7458339057350783E-2</v>
      </c>
      <c r="F35" s="131">
        <v>0.1027336435558395</v>
      </c>
      <c r="G35" s="134"/>
      <c r="H35" s="134"/>
      <c r="I35" s="35">
        <f t="shared" si="2"/>
        <v>3.5275304498488716E-2</v>
      </c>
      <c r="J35" s="45">
        <v>44707</v>
      </c>
      <c r="K35" s="80">
        <v>-57</v>
      </c>
      <c r="L35" s="46">
        <v>127</v>
      </c>
      <c r="M35" s="32">
        <v>254</v>
      </c>
      <c r="N35" s="37"/>
      <c r="O35" s="37"/>
      <c r="P35" s="37"/>
      <c r="Q35" s="38">
        <v>0</v>
      </c>
      <c r="R35" s="38">
        <v>0</v>
      </c>
      <c r="S35" s="39">
        <f t="shared" si="1"/>
        <v>0</v>
      </c>
      <c r="T35" s="40"/>
      <c r="U35" s="40"/>
      <c r="V35" s="40"/>
      <c r="W35" s="40"/>
      <c r="X35" s="40"/>
      <c r="Y35" s="40"/>
      <c r="Z35" s="40"/>
      <c r="AA35" s="40"/>
      <c r="AB35" s="41"/>
      <c r="AC35" s="41"/>
      <c r="AD35" s="41"/>
      <c r="AE35" s="41"/>
      <c r="AF35" s="41"/>
      <c r="AG35" s="41"/>
      <c r="AH35" s="41"/>
      <c r="AI35" s="41"/>
      <c r="AJ35" s="41"/>
      <c r="AK35" s="41"/>
      <c r="AL35" s="41"/>
      <c r="AM35" s="41"/>
      <c r="AN35" s="42"/>
      <c r="AO35" s="42"/>
      <c r="AP35" s="42"/>
      <c r="AQ35" s="42"/>
      <c r="AR35" s="42"/>
      <c r="AS35" s="42"/>
      <c r="AT35" s="42"/>
      <c r="AU35" s="42"/>
      <c r="AV35" s="42"/>
      <c r="AW35" s="42"/>
      <c r="AX35" s="42"/>
      <c r="AY35" s="43"/>
      <c r="AZ35" s="43"/>
      <c r="BA35" s="43"/>
      <c r="BB35" s="43"/>
      <c r="BC35" s="43"/>
      <c r="BD35" s="43"/>
      <c r="BE35" s="43"/>
      <c r="BF35" s="43"/>
      <c r="BG35" s="43"/>
      <c r="BH35" s="43"/>
      <c r="BI35" s="43"/>
      <c r="BJ35" s="43"/>
      <c r="BK35" s="43"/>
      <c r="BL35" s="43"/>
      <c r="BM35" s="43"/>
      <c r="BN35" s="43"/>
      <c r="BO35" s="44"/>
      <c r="BP35" s="44"/>
      <c r="BQ35" s="44"/>
      <c r="BR35" s="44"/>
      <c r="BS35" s="44"/>
      <c r="BT35" s="44"/>
      <c r="BU35" s="44"/>
      <c r="BV35" s="76"/>
      <c r="BW35" s="76"/>
      <c r="BX35" s="76"/>
    </row>
    <row r="36" spans="1:76" x14ac:dyDescent="0.25">
      <c r="A36" s="20" t="s">
        <v>172</v>
      </c>
      <c r="B36" s="33">
        <v>44155</v>
      </c>
      <c r="C36" s="34">
        <v>7.1050101832741935E-2</v>
      </c>
      <c r="D36" s="34">
        <v>0.11170042884830549</v>
      </c>
      <c r="E36" s="131">
        <v>7.1050101832741935E-2</v>
      </c>
      <c r="F36" s="131">
        <v>0.11170042884830549</v>
      </c>
      <c r="G36" s="134"/>
      <c r="H36" s="134"/>
      <c r="I36" s="35">
        <f t="shared" si="2"/>
        <v>4.065032701556355E-2</v>
      </c>
      <c r="J36" s="45">
        <v>44712</v>
      </c>
      <c r="K36" s="80">
        <v>-59</v>
      </c>
      <c r="L36" s="46">
        <v>151</v>
      </c>
      <c r="M36" s="32">
        <v>302</v>
      </c>
      <c r="N36" s="37"/>
      <c r="O36" s="37"/>
      <c r="P36" s="37"/>
      <c r="Q36" s="38">
        <v>0</v>
      </c>
      <c r="R36" s="38">
        <v>0</v>
      </c>
      <c r="S36" s="39">
        <f t="shared" si="1"/>
        <v>0</v>
      </c>
      <c r="T36" s="40"/>
      <c r="U36" s="40"/>
      <c r="V36" s="40"/>
      <c r="W36" s="40"/>
      <c r="X36" s="40"/>
      <c r="Y36" s="40"/>
      <c r="Z36" s="40"/>
      <c r="AA36" s="40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2"/>
      <c r="AO36" s="42"/>
      <c r="AP36" s="42"/>
      <c r="AQ36" s="42"/>
      <c r="AR36" s="42"/>
      <c r="AS36" s="42"/>
      <c r="AT36" s="42"/>
      <c r="AU36" s="42"/>
      <c r="AV36" s="42"/>
      <c r="AW36" s="42"/>
      <c r="AX36" s="42"/>
      <c r="AY36" s="43"/>
      <c r="AZ36" s="43"/>
      <c r="BA36" s="43"/>
      <c r="BB36" s="43"/>
      <c r="BC36" s="43"/>
      <c r="BD36" s="43"/>
      <c r="BE36" s="43"/>
      <c r="BF36" s="43"/>
      <c r="BG36" s="43"/>
      <c r="BH36" s="43"/>
      <c r="BI36" s="43"/>
      <c r="BJ36" s="43"/>
      <c r="BK36" s="43"/>
      <c r="BL36" s="43"/>
      <c r="BM36" s="43"/>
      <c r="BN36" s="43"/>
      <c r="BO36" s="44"/>
      <c r="BP36" s="44"/>
      <c r="BQ36" s="44"/>
      <c r="BR36" s="44"/>
      <c r="BS36" s="44"/>
      <c r="BT36" s="44"/>
      <c r="BU36" s="44"/>
      <c r="BV36" s="76"/>
      <c r="BW36" s="76"/>
      <c r="BX36" s="76"/>
    </row>
    <row r="37" spans="1:76" x14ac:dyDescent="0.25">
      <c r="A37" s="20" t="s">
        <v>172</v>
      </c>
      <c r="B37" s="33">
        <v>44162</v>
      </c>
      <c r="C37" s="34">
        <v>7.4765152957546849E-2</v>
      </c>
      <c r="D37" s="34">
        <v>0.11813573181806136</v>
      </c>
      <c r="E37" s="131">
        <v>7.4765152957546849E-2</v>
      </c>
      <c r="F37" s="131">
        <v>0.11813573181806136</v>
      </c>
      <c r="G37" s="134"/>
      <c r="H37" s="134"/>
      <c r="I37" s="35">
        <f t="shared" si="2"/>
        <v>4.3370578860514514E-2</v>
      </c>
      <c r="J37" s="45">
        <v>44718</v>
      </c>
      <c r="K37" s="80">
        <v>-61</v>
      </c>
      <c r="L37" s="46">
        <v>150.5</v>
      </c>
      <c r="M37" s="32">
        <v>301</v>
      </c>
      <c r="N37" s="37"/>
      <c r="O37" s="37"/>
      <c r="P37" s="37"/>
      <c r="Q37" s="38">
        <v>0</v>
      </c>
      <c r="R37" s="38">
        <v>0</v>
      </c>
      <c r="S37" s="39">
        <f t="shared" si="1"/>
        <v>0</v>
      </c>
      <c r="T37" s="40"/>
      <c r="U37" s="40"/>
      <c r="V37" s="40"/>
      <c r="W37" s="40"/>
      <c r="X37" s="40"/>
      <c r="Y37" s="40"/>
      <c r="Z37" s="40"/>
      <c r="AA37" s="40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2"/>
      <c r="AO37" s="42"/>
      <c r="AP37" s="42"/>
      <c r="AQ37" s="42"/>
      <c r="AR37" s="42"/>
      <c r="AS37" s="42"/>
      <c r="AT37" s="42"/>
      <c r="AU37" s="42"/>
      <c r="AV37" s="42"/>
      <c r="AW37" s="42"/>
      <c r="AX37" s="42"/>
      <c r="AY37" s="43"/>
      <c r="AZ37" s="43"/>
      <c r="BA37" s="43"/>
      <c r="BB37" s="43"/>
      <c r="BC37" s="43"/>
      <c r="BD37" s="43"/>
      <c r="BE37" s="43"/>
      <c r="BF37" s="43"/>
      <c r="BG37" s="43"/>
      <c r="BH37" s="43"/>
      <c r="BI37" s="43"/>
      <c r="BJ37" s="43"/>
      <c r="BK37" s="43"/>
      <c r="BL37" s="43"/>
      <c r="BM37" s="43"/>
      <c r="BN37" s="43"/>
      <c r="BO37" s="44"/>
      <c r="BP37" s="44"/>
      <c r="BQ37" s="44"/>
      <c r="BR37" s="44"/>
      <c r="BS37" s="44"/>
      <c r="BT37" s="44"/>
      <c r="BU37" s="44"/>
      <c r="BV37" s="76"/>
      <c r="BW37" s="76"/>
      <c r="BX37" s="76"/>
    </row>
    <row r="38" spans="1:76" x14ac:dyDescent="0.25">
      <c r="A38" s="20" t="s">
        <v>172</v>
      </c>
      <c r="B38" s="33">
        <v>44169</v>
      </c>
      <c r="C38" s="34">
        <v>7.8195465165423819E-2</v>
      </c>
      <c r="D38" s="34">
        <v>0.12448281754514966</v>
      </c>
      <c r="E38" s="131">
        <v>7.8195465165423819E-2</v>
      </c>
      <c r="F38" s="131">
        <v>0.12448281754514966</v>
      </c>
      <c r="G38" s="134"/>
      <c r="H38" s="134"/>
      <c r="I38" s="35">
        <f t="shared" si="2"/>
        <v>4.6287352379725838E-2</v>
      </c>
      <c r="J38" s="45">
        <v>44723</v>
      </c>
      <c r="K38" s="80">
        <v>-61</v>
      </c>
      <c r="L38" s="46">
        <v>150.5</v>
      </c>
      <c r="M38" s="32">
        <v>301</v>
      </c>
      <c r="N38" s="37"/>
      <c r="O38" s="37"/>
      <c r="P38" s="37"/>
      <c r="Q38" s="38">
        <v>0</v>
      </c>
      <c r="R38" s="38">
        <v>0</v>
      </c>
      <c r="S38" s="39">
        <f t="shared" si="1"/>
        <v>0</v>
      </c>
      <c r="T38" s="40"/>
      <c r="U38" s="40"/>
      <c r="V38" s="40"/>
      <c r="W38" s="40"/>
      <c r="X38" s="40"/>
      <c r="Y38" s="40"/>
      <c r="Z38" s="40"/>
      <c r="AA38" s="40"/>
      <c r="AB38" s="41"/>
      <c r="AC38" s="41"/>
      <c r="AD38" s="41"/>
      <c r="AE38" s="41"/>
      <c r="AF38" s="41"/>
      <c r="AG38" s="41"/>
      <c r="AH38" s="41"/>
      <c r="AI38" s="41"/>
      <c r="AJ38" s="41"/>
      <c r="AK38" s="41"/>
      <c r="AL38" s="41"/>
      <c r="AM38" s="41"/>
      <c r="AN38" s="42"/>
      <c r="AO38" s="42"/>
      <c r="AP38" s="42"/>
      <c r="AQ38" s="42"/>
      <c r="AR38" s="42"/>
      <c r="AS38" s="42"/>
      <c r="AT38" s="42"/>
      <c r="AU38" s="42"/>
      <c r="AV38" s="42"/>
      <c r="AW38" s="42"/>
      <c r="AX38" s="42"/>
      <c r="AY38" s="43"/>
      <c r="AZ38" s="43"/>
      <c r="BA38" s="43"/>
      <c r="BB38" s="43"/>
      <c r="BC38" s="43"/>
      <c r="BD38" s="43"/>
      <c r="BE38" s="43"/>
      <c r="BF38" s="43"/>
      <c r="BG38" s="43"/>
      <c r="BH38" s="43"/>
      <c r="BI38" s="43"/>
      <c r="BJ38" s="43"/>
      <c r="BK38" s="43"/>
      <c r="BL38" s="43"/>
      <c r="BM38" s="43"/>
      <c r="BN38" s="43"/>
      <c r="BO38" s="44"/>
      <c r="BP38" s="44"/>
      <c r="BQ38" s="44"/>
      <c r="BR38" s="44"/>
      <c r="BS38" s="44"/>
      <c r="BT38" s="44"/>
      <c r="BU38" s="44"/>
      <c r="BV38" s="76"/>
      <c r="BW38" s="76"/>
      <c r="BX38" s="76"/>
    </row>
    <row r="39" spans="1:76" x14ac:dyDescent="0.25">
      <c r="A39" s="20" t="s">
        <v>172</v>
      </c>
      <c r="B39" s="33">
        <v>44176</v>
      </c>
      <c r="C39" s="34">
        <v>8.1757149303778143E-2</v>
      </c>
      <c r="D39" s="34">
        <v>0.13201678113159199</v>
      </c>
      <c r="E39" s="131">
        <v>8.1757149303778143E-2</v>
      </c>
      <c r="F39" s="131">
        <v>0.13201678113159199</v>
      </c>
      <c r="G39" s="136"/>
      <c r="H39" s="136"/>
      <c r="I39" s="35">
        <f t="shared" si="2"/>
        <v>5.0259631827813844E-2</v>
      </c>
      <c r="J39" s="45">
        <v>44723</v>
      </c>
      <c r="K39" s="80">
        <v>-63</v>
      </c>
      <c r="L39" s="46">
        <v>149.5</v>
      </c>
      <c r="M39" s="32">
        <v>299</v>
      </c>
      <c r="N39" s="37"/>
      <c r="O39" s="37"/>
      <c r="P39" s="37"/>
      <c r="Q39" s="38">
        <v>0</v>
      </c>
      <c r="R39" s="38">
        <v>0</v>
      </c>
      <c r="S39" s="39">
        <f t="shared" si="1"/>
        <v>0</v>
      </c>
      <c r="T39" s="40"/>
      <c r="U39" s="40"/>
      <c r="V39" s="40"/>
      <c r="W39" s="40"/>
      <c r="X39" s="40"/>
      <c r="Y39" s="40"/>
      <c r="Z39" s="40"/>
      <c r="AA39" s="40"/>
      <c r="AB39" s="41"/>
      <c r="AC39" s="41"/>
      <c r="AD39" s="41"/>
      <c r="AE39" s="41"/>
      <c r="AF39" s="41"/>
      <c r="AG39" s="41"/>
      <c r="AH39" s="41"/>
      <c r="AI39" s="41"/>
      <c r="AJ39" s="41"/>
      <c r="AK39" s="41"/>
      <c r="AL39" s="41"/>
      <c r="AM39" s="41"/>
      <c r="AN39" s="42"/>
      <c r="AO39" s="42"/>
      <c r="AP39" s="42"/>
      <c r="AQ39" s="42"/>
      <c r="AR39" s="42"/>
      <c r="AS39" s="42"/>
      <c r="AT39" s="42"/>
      <c r="AU39" s="42"/>
      <c r="AV39" s="42"/>
      <c r="AW39" s="42"/>
      <c r="AX39" s="42"/>
      <c r="AY39" s="43"/>
      <c r="AZ39" s="43"/>
      <c r="BA39" s="43"/>
      <c r="BB39" s="43"/>
      <c r="BC39" s="43"/>
      <c r="BD39" s="43"/>
      <c r="BE39" s="43"/>
      <c r="BF39" s="43"/>
      <c r="BG39" s="43"/>
      <c r="BH39" s="43"/>
      <c r="BI39" s="43"/>
      <c r="BJ39" s="43"/>
      <c r="BK39" s="43"/>
      <c r="BL39" s="43"/>
      <c r="BM39" s="43"/>
      <c r="BN39" s="43"/>
      <c r="BO39" s="44"/>
      <c r="BP39" s="44"/>
      <c r="BQ39" s="44"/>
      <c r="BR39" s="44"/>
      <c r="BS39" s="44"/>
      <c r="BT39" s="44"/>
      <c r="BU39" s="44"/>
      <c r="BV39" s="76"/>
      <c r="BW39" s="76"/>
      <c r="BX39" s="76"/>
    </row>
    <row r="40" spans="1:76" x14ac:dyDescent="0.25">
      <c r="A40" s="20" t="s">
        <v>172</v>
      </c>
      <c r="B40" s="33">
        <v>44183</v>
      </c>
      <c r="C40" s="34">
        <v>8.5666796011879834E-2</v>
      </c>
      <c r="D40" s="34">
        <v>0.13726181804421086</v>
      </c>
      <c r="E40" s="131">
        <v>8.5666796011879834E-2</v>
      </c>
      <c r="F40" s="131">
        <v>0.13726181804421086</v>
      </c>
      <c r="G40" s="136"/>
      <c r="H40" s="136"/>
      <c r="I40" s="35">
        <f t="shared" si="2"/>
        <v>5.1595022032331031E-2</v>
      </c>
      <c r="J40" s="45">
        <v>44726</v>
      </c>
      <c r="K40" s="80">
        <v>-68</v>
      </c>
      <c r="L40" s="46">
        <v>149</v>
      </c>
      <c r="M40" s="32">
        <v>298</v>
      </c>
      <c r="N40" s="37"/>
      <c r="O40" s="37"/>
      <c r="P40" s="37"/>
      <c r="Q40" s="38">
        <v>0</v>
      </c>
      <c r="R40" s="38">
        <v>0</v>
      </c>
      <c r="S40" s="39">
        <f t="shared" si="1"/>
        <v>0</v>
      </c>
      <c r="T40" s="40"/>
      <c r="U40" s="40"/>
      <c r="V40" s="40"/>
      <c r="W40" s="40"/>
      <c r="X40" s="40"/>
      <c r="Y40" s="40"/>
      <c r="Z40" s="40"/>
      <c r="AA40" s="40"/>
      <c r="AB40" s="41"/>
      <c r="AC40" s="41"/>
      <c r="AD40" s="41"/>
      <c r="AE40" s="41"/>
      <c r="AF40" s="41"/>
      <c r="AG40" s="41"/>
      <c r="AH40" s="41"/>
      <c r="AI40" s="41"/>
      <c r="AJ40" s="41"/>
      <c r="AK40" s="41"/>
      <c r="AL40" s="41"/>
      <c r="AM40" s="41"/>
      <c r="AN40" s="42"/>
      <c r="AO40" s="42"/>
      <c r="AP40" s="42"/>
      <c r="AQ40" s="42"/>
      <c r="AR40" s="42"/>
      <c r="AS40" s="42"/>
      <c r="AT40" s="42"/>
      <c r="AU40" s="42"/>
      <c r="AV40" s="42"/>
      <c r="AW40" s="42"/>
      <c r="AX40" s="42"/>
      <c r="AY40" s="43"/>
      <c r="AZ40" s="43"/>
      <c r="BA40" s="43"/>
      <c r="BB40" s="43"/>
      <c r="BC40" s="43"/>
      <c r="BD40" s="43"/>
      <c r="BE40" s="43"/>
      <c r="BF40" s="43"/>
      <c r="BG40" s="43"/>
      <c r="BH40" s="43"/>
      <c r="BI40" s="43"/>
      <c r="BJ40" s="43"/>
      <c r="BK40" s="43"/>
      <c r="BL40" s="43"/>
      <c r="BM40" s="43"/>
      <c r="BN40" s="43"/>
      <c r="BO40" s="44"/>
      <c r="BP40" s="44"/>
      <c r="BQ40" s="44"/>
      <c r="BR40" s="44"/>
      <c r="BS40" s="44"/>
      <c r="BT40" s="44"/>
      <c r="BU40" s="44"/>
      <c r="BV40" s="76"/>
      <c r="BW40" s="76"/>
      <c r="BX40" s="76"/>
    </row>
    <row r="41" spans="1:76" x14ac:dyDescent="0.25">
      <c r="A41" s="20" t="s">
        <v>172</v>
      </c>
      <c r="B41" s="33">
        <v>44190</v>
      </c>
      <c r="C41" s="34">
        <v>8.9370321275029904E-2</v>
      </c>
      <c r="D41" s="34">
        <v>0.14444179431665122</v>
      </c>
      <c r="E41" s="131">
        <v>8.9370321275029904E-2</v>
      </c>
      <c r="F41" s="131">
        <v>0.14444179431665122</v>
      </c>
      <c r="G41" s="136"/>
      <c r="H41" s="136"/>
      <c r="I41" s="35">
        <f t="shared" si="2"/>
        <v>5.5071473041621313E-2</v>
      </c>
      <c r="J41" s="45">
        <v>44730</v>
      </c>
      <c r="K41" s="80">
        <v>-70</v>
      </c>
      <c r="L41" s="46">
        <v>149</v>
      </c>
      <c r="M41" s="32">
        <v>298</v>
      </c>
      <c r="N41" s="37"/>
      <c r="O41" s="37"/>
      <c r="P41" s="37"/>
      <c r="Q41" s="38">
        <v>0</v>
      </c>
      <c r="R41" s="38">
        <v>0</v>
      </c>
      <c r="S41" s="39">
        <f t="shared" si="1"/>
        <v>0</v>
      </c>
      <c r="T41" s="40"/>
      <c r="U41" s="40"/>
      <c r="V41" s="40"/>
      <c r="W41" s="40"/>
      <c r="X41" s="40"/>
      <c r="Y41" s="40"/>
      <c r="Z41" s="40"/>
      <c r="AA41" s="40"/>
      <c r="AB41" s="41"/>
      <c r="AC41" s="41"/>
      <c r="AD41" s="41"/>
      <c r="AE41" s="41"/>
      <c r="AF41" s="41"/>
      <c r="AG41" s="41"/>
      <c r="AH41" s="41"/>
      <c r="AI41" s="41"/>
      <c r="AJ41" s="41"/>
      <c r="AK41" s="41"/>
      <c r="AL41" s="41"/>
      <c r="AM41" s="41"/>
      <c r="AN41" s="42"/>
      <c r="AO41" s="42"/>
      <c r="AP41" s="42"/>
      <c r="AQ41" s="42"/>
      <c r="AR41" s="42"/>
      <c r="AS41" s="42"/>
      <c r="AT41" s="42"/>
      <c r="AU41" s="42"/>
      <c r="AV41" s="42"/>
      <c r="AW41" s="42"/>
      <c r="AX41" s="42"/>
      <c r="AY41" s="43"/>
      <c r="AZ41" s="43"/>
      <c r="BA41" s="43"/>
      <c r="BB41" s="43"/>
      <c r="BC41" s="43"/>
      <c r="BD41" s="43"/>
      <c r="BE41" s="43"/>
      <c r="BF41" s="43"/>
      <c r="BG41" s="43"/>
      <c r="BH41" s="43"/>
      <c r="BI41" s="43"/>
      <c r="BJ41" s="43"/>
      <c r="BK41" s="43"/>
      <c r="BL41" s="43"/>
      <c r="BM41" s="43"/>
      <c r="BN41" s="43"/>
      <c r="BO41" s="44"/>
      <c r="BP41" s="44"/>
      <c r="BQ41" s="44"/>
      <c r="BR41" s="44"/>
      <c r="BS41" s="44"/>
      <c r="BT41" s="44"/>
      <c r="BU41" s="44"/>
      <c r="BV41" s="76"/>
      <c r="BW41" s="76"/>
      <c r="BX41" s="76"/>
    </row>
    <row r="42" spans="1:76" x14ac:dyDescent="0.25">
      <c r="A42" s="20" t="s">
        <v>172</v>
      </c>
      <c r="B42" s="33">
        <v>44197</v>
      </c>
      <c r="C42" s="34">
        <v>9.384615803930349E-2</v>
      </c>
      <c r="D42" s="34">
        <v>0.15108149301467752</v>
      </c>
      <c r="E42" s="131">
        <v>9.384615803930349E-2</v>
      </c>
      <c r="F42" s="131">
        <v>0.15108149301467752</v>
      </c>
      <c r="G42" s="136"/>
      <c r="H42" s="136"/>
      <c r="I42" s="35">
        <f t="shared" si="2"/>
        <v>5.723533497537403E-2</v>
      </c>
      <c r="J42" s="45">
        <v>44731</v>
      </c>
      <c r="K42" s="80">
        <v>-70</v>
      </c>
      <c r="L42" s="46">
        <v>149</v>
      </c>
      <c r="M42" s="32">
        <v>298</v>
      </c>
      <c r="N42" s="37"/>
      <c r="O42" s="37"/>
      <c r="P42" s="37"/>
      <c r="Q42" s="38">
        <v>0</v>
      </c>
      <c r="R42" s="38">
        <v>0</v>
      </c>
      <c r="S42" s="39">
        <f t="shared" si="1"/>
        <v>0</v>
      </c>
      <c r="T42" s="40"/>
      <c r="U42" s="40"/>
      <c r="V42" s="40"/>
      <c r="W42" s="40"/>
      <c r="X42" s="40"/>
      <c r="Y42" s="40"/>
      <c r="Z42" s="40"/>
      <c r="AA42" s="40"/>
      <c r="AB42" s="41"/>
      <c r="AC42" s="41"/>
      <c r="AD42" s="41"/>
      <c r="AE42" s="41"/>
      <c r="AF42" s="41"/>
      <c r="AG42" s="41"/>
      <c r="AH42" s="41"/>
      <c r="AI42" s="41"/>
      <c r="AJ42" s="41"/>
      <c r="AK42" s="41"/>
      <c r="AL42" s="41"/>
      <c r="AM42" s="41"/>
      <c r="AN42" s="42"/>
      <c r="AO42" s="42"/>
      <c r="AP42" s="42"/>
      <c r="AQ42" s="42"/>
      <c r="AR42" s="42"/>
      <c r="AS42" s="42"/>
      <c r="AT42" s="42"/>
      <c r="AU42" s="42"/>
      <c r="AV42" s="42"/>
      <c r="AW42" s="42"/>
      <c r="AX42" s="42"/>
      <c r="AY42" s="43"/>
      <c r="AZ42" s="43"/>
      <c r="BA42" s="43"/>
      <c r="BB42" s="43"/>
      <c r="BC42" s="43"/>
      <c r="BD42" s="43"/>
      <c r="BE42" s="43"/>
      <c r="BF42" s="43"/>
      <c r="BG42" s="43"/>
      <c r="BH42" s="43"/>
      <c r="BI42" s="43"/>
      <c r="BJ42" s="43"/>
      <c r="BK42" s="43"/>
      <c r="BL42" s="43"/>
      <c r="BM42" s="43"/>
      <c r="BN42" s="43"/>
      <c r="BO42" s="44"/>
      <c r="BP42" s="44"/>
      <c r="BQ42" s="44"/>
      <c r="BR42" s="44"/>
      <c r="BS42" s="44"/>
      <c r="BT42" s="44"/>
      <c r="BU42" s="44"/>
      <c r="BV42" s="76"/>
      <c r="BW42" s="76"/>
      <c r="BX42" s="76"/>
    </row>
    <row r="43" spans="1:76" x14ac:dyDescent="0.25">
      <c r="A43" s="20" t="s">
        <v>172</v>
      </c>
      <c r="B43" s="33">
        <v>44204</v>
      </c>
      <c r="C43" s="34">
        <v>9.9008659709840297E-2</v>
      </c>
      <c r="D43" s="34">
        <v>0.15721647562800686</v>
      </c>
      <c r="E43" s="131">
        <v>9.9008659709840297E-2</v>
      </c>
      <c r="F43" s="131">
        <v>0.15721647562800686</v>
      </c>
      <c r="G43" s="136"/>
      <c r="H43" s="136"/>
      <c r="I43" s="35">
        <f t="shared" si="2"/>
        <v>5.8207815918166567E-2</v>
      </c>
      <c r="J43" s="45">
        <v>44737</v>
      </c>
      <c r="K43" s="80">
        <v>-70</v>
      </c>
      <c r="L43" s="46">
        <v>150.5</v>
      </c>
      <c r="M43" s="32">
        <v>301</v>
      </c>
      <c r="N43" s="37"/>
      <c r="O43" s="37"/>
      <c r="P43" s="37"/>
      <c r="Q43" s="38">
        <v>0</v>
      </c>
      <c r="R43" s="38">
        <v>0</v>
      </c>
      <c r="S43" s="39">
        <f t="shared" si="1"/>
        <v>0</v>
      </c>
      <c r="T43" s="40"/>
      <c r="U43" s="40"/>
      <c r="V43" s="40"/>
      <c r="W43" s="40"/>
      <c r="X43" s="40"/>
      <c r="Y43" s="40"/>
      <c r="Z43" s="40"/>
      <c r="AA43" s="40"/>
      <c r="AB43" s="41"/>
      <c r="AC43" s="41"/>
      <c r="AD43" s="41"/>
      <c r="AE43" s="41"/>
      <c r="AF43" s="41"/>
      <c r="AG43" s="41"/>
      <c r="AH43" s="41"/>
      <c r="AI43" s="41"/>
      <c r="AJ43" s="41"/>
      <c r="AK43" s="41"/>
      <c r="AL43" s="41"/>
      <c r="AM43" s="41"/>
      <c r="AN43" s="42"/>
      <c r="AO43" s="42"/>
      <c r="AP43" s="42"/>
      <c r="AQ43" s="42"/>
      <c r="AR43" s="42"/>
      <c r="AS43" s="42"/>
      <c r="AT43" s="42"/>
      <c r="AU43" s="42"/>
      <c r="AV43" s="42"/>
      <c r="AW43" s="42"/>
      <c r="AX43" s="42"/>
      <c r="AY43" s="43"/>
      <c r="AZ43" s="43"/>
      <c r="BA43" s="43"/>
      <c r="BB43" s="43"/>
      <c r="BC43" s="43"/>
      <c r="BD43" s="43"/>
      <c r="BE43" s="43"/>
      <c r="BF43" s="43"/>
      <c r="BG43" s="43"/>
      <c r="BH43" s="43"/>
      <c r="BI43" s="43"/>
      <c r="BJ43" s="43"/>
      <c r="BK43" s="43"/>
      <c r="BL43" s="43"/>
      <c r="BM43" s="43"/>
      <c r="BN43" s="43"/>
      <c r="BO43" s="44"/>
      <c r="BP43" s="44"/>
      <c r="BQ43" s="44"/>
      <c r="BR43" s="44"/>
      <c r="BS43" s="44"/>
      <c r="BT43" s="44"/>
      <c r="BU43" s="44"/>
      <c r="BV43" s="76"/>
      <c r="BW43" s="76"/>
      <c r="BX43" s="76"/>
    </row>
    <row r="44" spans="1:76" x14ac:dyDescent="0.25">
      <c r="A44" s="20" t="s">
        <v>172</v>
      </c>
      <c r="B44" s="33">
        <v>44211</v>
      </c>
      <c r="C44" s="34">
        <v>0.10403690042502743</v>
      </c>
      <c r="D44" s="34">
        <v>0.16368463095577462</v>
      </c>
      <c r="E44" s="131">
        <v>0.10403690042502743</v>
      </c>
      <c r="F44" s="131">
        <v>0.16368463095577462</v>
      </c>
      <c r="G44" s="136"/>
      <c r="H44" s="136"/>
      <c r="I44" s="35">
        <f t="shared" si="2"/>
        <v>5.9647730530747192E-2</v>
      </c>
      <c r="J44" s="45">
        <v>44741</v>
      </c>
      <c r="K44" s="80">
        <v>-70</v>
      </c>
      <c r="L44" s="46">
        <v>150.5</v>
      </c>
      <c r="M44" s="32">
        <v>301</v>
      </c>
      <c r="N44" s="37"/>
      <c r="O44" s="37"/>
      <c r="P44" s="37"/>
      <c r="Q44" s="38">
        <v>0</v>
      </c>
      <c r="R44" s="38">
        <v>0</v>
      </c>
      <c r="S44" s="39">
        <f t="shared" si="1"/>
        <v>0</v>
      </c>
      <c r="T44" s="40"/>
      <c r="U44" s="40"/>
      <c r="V44" s="40"/>
      <c r="W44" s="40"/>
      <c r="X44" s="40"/>
      <c r="Y44" s="40"/>
      <c r="Z44" s="40"/>
      <c r="AA44" s="40"/>
      <c r="AB44" s="41"/>
      <c r="AC44" s="41"/>
      <c r="AD44" s="41"/>
      <c r="AE44" s="41"/>
      <c r="AF44" s="41"/>
      <c r="AG44" s="41"/>
      <c r="AH44" s="41"/>
      <c r="AI44" s="41"/>
      <c r="AJ44" s="41"/>
      <c r="AK44" s="41"/>
      <c r="AL44" s="41"/>
      <c r="AM44" s="41"/>
      <c r="AN44" s="42"/>
      <c r="AO44" s="42"/>
      <c r="AP44" s="42"/>
      <c r="AQ44" s="42"/>
      <c r="AR44" s="42"/>
      <c r="AS44" s="42"/>
      <c r="AT44" s="42"/>
      <c r="AU44" s="42"/>
      <c r="AV44" s="42"/>
      <c r="AW44" s="42"/>
      <c r="AX44" s="42"/>
      <c r="AY44" s="43"/>
      <c r="AZ44" s="43"/>
      <c r="BA44" s="43"/>
      <c r="BB44" s="43"/>
      <c r="BC44" s="43"/>
      <c r="BD44" s="43"/>
      <c r="BE44" s="43"/>
      <c r="BF44" s="43"/>
      <c r="BG44" s="43"/>
      <c r="BH44" s="43"/>
      <c r="BI44" s="43"/>
      <c r="BJ44" s="43"/>
      <c r="BK44" s="43"/>
      <c r="BL44" s="43"/>
      <c r="BM44" s="43"/>
      <c r="BN44" s="43"/>
      <c r="BO44" s="44"/>
      <c r="BP44" s="44"/>
      <c r="BQ44" s="44"/>
      <c r="BR44" s="44"/>
      <c r="BS44" s="44"/>
      <c r="BT44" s="44"/>
      <c r="BU44" s="44"/>
      <c r="BV44" s="76"/>
      <c r="BW44" s="76"/>
      <c r="BX44" s="76"/>
    </row>
    <row r="45" spans="1:76" x14ac:dyDescent="0.25">
      <c r="A45" s="20" t="s">
        <v>172</v>
      </c>
      <c r="B45" s="33">
        <v>44218</v>
      </c>
      <c r="C45" s="34">
        <v>0.10909332204247996</v>
      </c>
      <c r="D45" s="34">
        <v>0.16926146325758315</v>
      </c>
      <c r="E45" s="131">
        <v>0.10909332204247996</v>
      </c>
      <c r="F45" s="131">
        <v>0.16926146325758315</v>
      </c>
      <c r="G45" s="134"/>
      <c r="H45" s="134"/>
      <c r="I45" s="35">
        <f t="shared" si="2"/>
        <v>6.0168141215103194E-2</v>
      </c>
      <c r="J45" s="45">
        <v>44744</v>
      </c>
      <c r="K45" s="80">
        <v>-77</v>
      </c>
      <c r="L45" s="46">
        <v>150.5</v>
      </c>
      <c r="M45" s="32">
        <v>301</v>
      </c>
      <c r="N45" s="37"/>
      <c r="O45" s="37"/>
      <c r="P45" s="37"/>
      <c r="Q45" s="38">
        <v>0</v>
      </c>
      <c r="R45" s="38">
        <v>0</v>
      </c>
      <c r="S45" s="39">
        <f t="shared" si="1"/>
        <v>0</v>
      </c>
      <c r="T45" s="40"/>
      <c r="U45" s="40"/>
      <c r="V45" s="40"/>
      <c r="W45" s="40"/>
      <c r="X45" s="40"/>
      <c r="Y45" s="40"/>
      <c r="Z45" s="40"/>
      <c r="AA45" s="40"/>
      <c r="AB45" s="41"/>
      <c r="AC45" s="41"/>
      <c r="AD45" s="41"/>
      <c r="AE45" s="41"/>
      <c r="AF45" s="41"/>
      <c r="AG45" s="41"/>
      <c r="AH45" s="41"/>
      <c r="AI45" s="41"/>
      <c r="AJ45" s="41"/>
      <c r="AK45" s="41"/>
      <c r="AL45" s="41"/>
      <c r="AM45" s="41"/>
      <c r="AN45" s="42"/>
      <c r="AO45" s="42"/>
      <c r="AP45" s="42"/>
      <c r="AQ45" s="42"/>
      <c r="AR45" s="42"/>
      <c r="AS45" s="42"/>
      <c r="AT45" s="42"/>
      <c r="AU45" s="42"/>
      <c r="AV45" s="42"/>
      <c r="AW45" s="42"/>
      <c r="AX45" s="42"/>
      <c r="AY45" s="43"/>
      <c r="AZ45" s="43"/>
      <c r="BA45" s="43"/>
      <c r="BB45" s="43"/>
      <c r="BC45" s="43"/>
      <c r="BD45" s="43"/>
      <c r="BE45" s="43"/>
      <c r="BF45" s="43"/>
      <c r="BG45" s="43"/>
      <c r="BH45" s="43"/>
      <c r="BI45" s="43"/>
      <c r="BJ45" s="43"/>
      <c r="BK45" s="43"/>
      <c r="BL45" s="43"/>
      <c r="BM45" s="43"/>
      <c r="BN45" s="43"/>
      <c r="BO45" s="44"/>
      <c r="BP45" s="44"/>
      <c r="BQ45" s="44"/>
      <c r="BR45" s="44"/>
      <c r="BS45" s="44"/>
      <c r="BT45" s="44"/>
      <c r="BU45" s="44"/>
      <c r="BV45" s="76"/>
      <c r="BW45" s="76"/>
      <c r="BX45" s="76"/>
    </row>
    <row r="46" spans="1:76" x14ac:dyDescent="0.25">
      <c r="A46" s="20" t="s">
        <v>172</v>
      </c>
      <c r="B46" s="33">
        <v>44225</v>
      </c>
      <c r="C46" s="34">
        <v>0.115571674508971</v>
      </c>
      <c r="D46" s="34">
        <v>0.17388324352229223</v>
      </c>
      <c r="E46" s="131">
        <v>0.115571674508971</v>
      </c>
      <c r="F46" s="131">
        <v>0.17388324352229223</v>
      </c>
      <c r="G46" s="134"/>
      <c r="H46" s="134"/>
      <c r="I46" s="35">
        <f t="shared" si="2"/>
        <v>5.8311569013321227E-2</v>
      </c>
      <c r="J46" s="45">
        <v>44749</v>
      </c>
      <c r="K46" s="80">
        <v>-80</v>
      </c>
      <c r="L46" s="46">
        <v>150.5</v>
      </c>
      <c r="M46" s="32">
        <v>301</v>
      </c>
      <c r="N46" s="37"/>
      <c r="O46" s="37"/>
      <c r="P46" s="37"/>
      <c r="Q46" s="38">
        <v>0</v>
      </c>
      <c r="R46" s="38">
        <v>0</v>
      </c>
      <c r="S46" s="39">
        <f t="shared" si="1"/>
        <v>0</v>
      </c>
      <c r="T46" s="40"/>
      <c r="U46" s="40"/>
      <c r="V46" s="40"/>
      <c r="W46" s="40"/>
      <c r="X46" s="40"/>
      <c r="Y46" s="40"/>
      <c r="Z46" s="40"/>
      <c r="AA46" s="40"/>
      <c r="AB46" s="41"/>
      <c r="AC46" s="41"/>
      <c r="AD46" s="41"/>
      <c r="AE46" s="41"/>
      <c r="AF46" s="41"/>
      <c r="AG46" s="41"/>
      <c r="AH46" s="41"/>
      <c r="AI46" s="41"/>
      <c r="AJ46" s="41"/>
      <c r="AK46" s="41"/>
      <c r="AL46" s="41"/>
      <c r="AM46" s="41"/>
      <c r="AN46" s="42"/>
      <c r="AO46" s="42"/>
      <c r="AP46" s="42"/>
      <c r="AQ46" s="42"/>
      <c r="AR46" s="42"/>
      <c r="AS46" s="42"/>
      <c r="AT46" s="42"/>
      <c r="AU46" s="42"/>
      <c r="AV46" s="42"/>
      <c r="AW46" s="42"/>
      <c r="AX46" s="42"/>
      <c r="AY46" s="43"/>
      <c r="AZ46" s="43"/>
      <c r="BA46" s="43"/>
      <c r="BB46" s="43"/>
      <c r="BC46" s="43"/>
      <c r="BD46" s="43"/>
      <c r="BE46" s="43"/>
      <c r="BF46" s="43"/>
      <c r="BG46" s="43"/>
      <c r="BH46" s="43"/>
      <c r="BI46" s="43"/>
      <c r="BJ46" s="43"/>
      <c r="BK46" s="43"/>
      <c r="BL46" s="43"/>
      <c r="BM46" s="43"/>
      <c r="BN46" s="43"/>
      <c r="BO46" s="44"/>
      <c r="BP46" s="44"/>
      <c r="BQ46" s="44"/>
      <c r="BR46" s="44"/>
      <c r="BS46" s="44"/>
      <c r="BT46" s="44"/>
      <c r="BU46" s="44"/>
      <c r="BV46" s="76"/>
      <c r="BW46" s="76"/>
      <c r="BX46" s="76"/>
    </row>
    <row r="47" spans="1:76" x14ac:dyDescent="0.25">
      <c r="A47" s="20" t="s">
        <v>172</v>
      </c>
      <c r="B47" s="33">
        <v>44232</v>
      </c>
      <c r="C47" s="34">
        <v>0.12202881541077334</v>
      </c>
      <c r="D47" s="34">
        <v>0.18122747981068157</v>
      </c>
      <c r="E47" s="131">
        <v>0.12202881541077334</v>
      </c>
      <c r="F47" s="131">
        <v>0.18122747981068157</v>
      </c>
      <c r="G47" s="134"/>
      <c r="H47" s="134"/>
      <c r="I47" s="35">
        <f t="shared" si="2"/>
        <v>5.919866439990823E-2</v>
      </c>
      <c r="J47" s="45">
        <v>44755</v>
      </c>
      <c r="K47" s="80">
        <v>-86</v>
      </c>
      <c r="L47" s="46">
        <v>150.5</v>
      </c>
      <c r="M47" s="32">
        <v>301</v>
      </c>
      <c r="N47" s="37"/>
      <c r="O47" s="37"/>
      <c r="P47" s="37"/>
      <c r="Q47" s="38">
        <v>0</v>
      </c>
      <c r="R47" s="38">
        <v>0</v>
      </c>
      <c r="S47" s="39">
        <f t="shared" si="1"/>
        <v>0</v>
      </c>
      <c r="T47" s="40"/>
      <c r="U47" s="40"/>
      <c r="V47" s="40"/>
      <c r="W47" s="40"/>
      <c r="X47" s="40"/>
      <c r="Y47" s="40"/>
      <c r="Z47" s="40"/>
      <c r="AA47" s="40"/>
      <c r="AB47" s="41"/>
      <c r="AC47" s="41"/>
      <c r="AD47" s="41"/>
      <c r="AE47" s="41"/>
      <c r="AF47" s="41"/>
      <c r="AG47" s="41"/>
      <c r="AH47" s="41"/>
      <c r="AI47" s="41"/>
      <c r="AJ47" s="41"/>
      <c r="AK47" s="41"/>
      <c r="AL47" s="41"/>
      <c r="AM47" s="41"/>
      <c r="AN47" s="42"/>
      <c r="AO47" s="42"/>
      <c r="AP47" s="42"/>
      <c r="AQ47" s="42"/>
      <c r="AR47" s="42"/>
      <c r="AS47" s="42"/>
      <c r="AT47" s="42"/>
      <c r="AU47" s="42"/>
      <c r="AV47" s="42"/>
      <c r="AW47" s="42"/>
      <c r="AX47" s="42"/>
      <c r="AY47" s="43"/>
      <c r="AZ47" s="43"/>
      <c r="BA47" s="43"/>
      <c r="BB47" s="43"/>
      <c r="BC47" s="43"/>
      <c r="BD47" s="43"/>
      <c r="BE47" s="43"/>
      <c r="BF47" s="43"/>
      <c r="BG47" s="43"/>
      <c r="BH47" s="43"/>
      <c r="BI47" s="43"/>
      <c r="BJ47" s="43"/>
      <c r="BK47" s="43"/>
      <c r="BL47" s="43"/>
      <c r="BM47" s="43"/>
      <c r="BN47" s="43"/>
      <c r="BO47" s="44"/>
      <c r="BP47" s="44"/>
      <c r="BQ47" s="44"/>
      <c r="BR47" s="44"/>
      <c r="BS47" s="44"/>
      <c r="BT47" s="44"/>
      <c r="BU47" s="44"/>
      <c r="BV47" s="76"/>
      <c r="BW47" s="76"/>
      <c r="BX47" s="76"/>
    </row>
    <row r="48" spans="1:76" x14ac:dyDescent="0.25">
      <c r="A48" s="20" t="s">
        <v>172</v>
      </c>
      <c r="B48" s="33">
        <v>44239</v>
      </c>
      <c r="C48" s="34">
        <v>0.12818720726807745</v>
      </c>
      <c r="D48" s="34">
        <v>0.18596064817778618</v>
      </c>
      <c r="E48" s="131">
        <v>0.12818720726807745</v>
      </c>
      <c r="F48" s="131">
        <v>0.18596064817778618</v>
      </c>
      <c r="G48" s="134"/>
      <c r="H48" s="134"/>
      <c r="I48" s="35">
        <f t="shared" si="2"/>
        <v>5.7773440909708734E-2</v>
      </c>
      <c r="J48" s="45">
        <v>44761</v>
      </c>
      <c r="K48" s="80">
        <v>-91</v>
      </c>
      <c r="L48" s="46">
        <v>149.5</v>
      </c>
      <c r="M48" s="32">
        <v>299</v>
      </c>
      <c r="N48" s="37"/>
      <c r="O48" s="37"/>
      <c r="P48" s="37"/>
      <c r="Q48" s="38">
        <v>0</v>
      </c>
      <c r="R48" s="38">
        <v>0</v>
      </c>
      <c r="S48" s="39">
        <f t="shared" si="1"/>
        <v>0</v>
      </c>
      <c r="T48" s="40"/>
      <c r="U48" s="40"/>
      <c r="V48" s="40"/>
      <c r="W48" s="40"/>
      <c r="X48" s="40"/>
      <c r="Y48" s="40"/>
      <c r="Z48" s="40"/>
      <c r="AA48" s="40"/>
      <c r="AB48" s="41"/>
      <c r="AC48" s="41"/>
      <c r="AD48" s="41"/>
      <c r="AE48" s="41"/>
      <c r="AF48" s="41"/>
      <c r="AG48" s="41"/>
      <c r="AH48" s="41"/>
      <c r="AI48" s="41"/>
      <c r="AJ48" s="41"/>
      <c r="AK48" s="41"/>
      <c r="AL48" s="41"/>
      <c r="AM48" s="41"/>
      <c r="AN48" s="42"/>
      <c r="AO48" s="42"/>
      <c r="AP48" s="42"/>
      <c r="AQ48" s="42"/>
      <c r="AR48" s="42"/>
      <c r="AS48" s="42"/>
      <c r="AT48" s="42"/>
      <c r="AU48" s="42"/>
      <c r="AV48" s="42"/>
      <c r="AW48" s="42"/>
      <c r="AX48" s="42"/>
      <c r="AY48" s="43"/>
      <c r="AZ48" s="43"/>
      <c r="BA48" s="43"/>
      <c r="BB48" s="43"/>
      <c r="BC48" s="43"/>
      <c r="BD48" s="43"/>
      <c r="BE48" s="43"/>
      <c r="BF48" s="43"/>
      <c r="BG48" s="43"/>
      <c r="BH48" s="43"/>
      <c r="BI48" s="43"/>
      <c r="BJ48" s="43"/>
      <c r="BK48" s="43"/>
      <c r="BL48" s="43"/>
      <c r="BM48" s="43"/>
      <c r="BN48" s="43"/>
      <c r="BO48" s="44"/>
      <c r="BP48" s="44"/>
      <c r="BQ48" s="44"/>
      <c r="BR48" s="44"/>
      <c r="BS48" s="44"/>
      <c r="BT48" s="44"/>
      <c r="BU48" s="44"/>
      <c r="BV48" s="76"/>
      <c r="BW48" s="76"/>
      <c r="BX48" s="76"/>
    </row>
    <row r="49" spans="1:76" x14ac:dyDescent="0.25">
      <c r="A49" s="20" t="s">
        <v>172</v>
      </c>
      <c r="B49" s="33">
        <v>44246</v>
      </c>
      <c r="C49" s="34">
        <v>0.1356407782883888</v>
      </c>
      <c r="D49" s="34">
        <v>0.19209527314160543</v>
      </c>
      <c r="E49" s="131">
        <v>0.1356407782883888</v>
      </c>
      <c r="F49" s="131">
        <v>0.19209527314160543</v>
      </c>
      <c r="G49" s="134"/>
      <c r="H49" s="134"/>
      <c r="I49" s="35">
        <f t="shared" si="2"/>
        <v>5.645449485321663E-2</v>
      </c>
      <c r="J49" s="45">
        <v>44761</v>
      </c>
      <c r="K49" s="80">
        <v>-96</v>
      </c>
      <c r="L49" s="46">
        <v>149.5</v>
      </c>
      <c r="M49" s="32">
        <v>299</v>
      </c>
      <c r="N49" s="37"/>
      <c r="O49" s="37"/>
      <c r="P49" s="37"/>
      <c r="Q49" s="38">
        <v>0</v>
      </c>
      <c r="R49" s="38">
        <v>0</v>
      </c>
      <c r="S49" s="39">
        <f t="shared" si="1"/>
        <v>0</v>
      </c>
      <c r="T49" s="40"/>
      <c r="U49" s="40"/>
      <c r="V49" s="40"/>
      <c r="W49" s="40"/>
      <c r="X49" s="40"/>
      <c r="Y49" s="40"/>
      <c r="Z49" s="40"/>
      <c r="AA49" s="40"/>
      <c r="AB49" s="41"/>
      <c r="AC49" s="41"/>
      <c r="AD49" s="41"/>
      <c r="AE49" s="41"/>
      <c r="AF49" s="41"/>
      <c r="AG49" s="41"/>
      <c r="AH49" s="41"/>
      <c r="AI49" s="41"/>
      <c r="AJ49" s="41"/>
      <c r="AK49" s="41"/>
      <c r="AL49" s="41"/>
      <c r="AM49" s="41"/>
      <c r="AN49" s="42"/>
      <c r="AO49" s="42"/>
      <c r="AP49" s="42"/>
      <c r="AQ49" s="42"/>
      <c r="AR49" s="42"/>
      <c r="AS49" s="42"/>
      <c r="AT49" s="42"/>
      <c r="AU49" s="42"/>
      <c r="AV49" s="42"/>
      <c r="AW49" s="42"/>
      <c r="AX49" s="42"/>
      <c r="AY49" s="43"/>
      <c r="AZ49" s="43"/>
      <c r="BA49" s="43"/>
      <c r="BB49" s="43"/>
      <c r="BC49" s="43"/>
      <c r="BD49" s="43"/>
      <c r="BE49" s="43"/>
      <c r="BF49" s="43"/>
      <c r="BG49" s="43"/>
      <c r="BH49" s="43"/>
      <c r="BI49" s="43"/>
      <c r="BJ49" s="43"/>
      <c r="BK49" s="43"/>
      <c r="BL49" s="43"/>
      <c r="BM49" s="43"/>
      <c r="BN49" s="43"/>
      <c r="BO49" s="44"/>
      <c r="BP49" s="44"/>
      <c r="BQ49" s="44"/>
      <c r="BR49" s="44"/>
      <c r="BS49" s="44"/>
      <c r="BT49" s="44"/>
      <c r="BU49" s="44"/>
      <c r="BV49" s="76"/>
      <c r="BW49" s="76"/>
      <c r="BX49" s="76"/>
    </row>
    <row r="50" spans="1:76" x14ac:dyDescent="0.25">
      <c r="A50" s="20" t="s">
        <v>172</v>
      </c>
      <c r="B50" s="33">
        <v>44253</v>
      </c>
      <c r="C50" s="34">
        <v>0.14538052123387996</v>
      </c>
      <c r="D50" s="34">
        <v>0.1961329122049586</v>
      </c>
      <c r="E50" s="131">
        <v>0.14538052123387996</v>
      </c>
      <c r="F50" s="131">
        <v>0.1961329122049586</v>
      </c>
      <c r="G50" s="134"/>
      <c r="H50" s="134"/>
      <c r="I50" s="35">
        <f t="shared" si="2"/>
        <v>5.0752390971078643E-2</v>
      </c>
      <c r="J50" s="45">
        <v>44768</v>
      </c>
      <c r="K50" s="80">
        <v>-96</v>
      </c>
      <c r="L50" s="46">
        <v>153.5</v>
      </c>
      <c r="M50" s="32">
        <v>307</v>
      </c>
      <c r="N50" s="37"/>
      <c r="O50" s="37"/>
      <c r="P50" s="37"/>
      <c r="Q50" s="38">
        <v>0</v>
      </c>
      <c r="R50" s="38">
        <v>0</v>
      </c>
      <c r="S50" s="39">
        <f t="shared" si="1"/>
        <v>0</v>
      </c>
      <c r="T50" s="40"/>
      <c r="U50" s="40"/>
      <c r="V50" s="40"/>
      <c r="W50" s="40"/>
      <c r="X50" s="40"/>
      <c r="Y50" s="40"/>
      <c r="Z50" s="40"/>
      <c r="AA50" s="40"/>
      <c r="AB50" s="41"/>
      <c r="AC50" s="41"/>
      <c r="AD50" s="41"/>
      <c r="AE50" s="41"/>
      <c r="AF50" s="41"/>
      <c r="AG50" s="41"/>
      <c r="AH50" s="41"/>
      <c r="AI50" s="41"/>
      <c r="AJ50" s="41"/>
      <c r="AK50" s="41"/>
      <c r="AL50" s="41"/>
      <c r="AM50" s="41"/>
      <c r="AN50" s="42"/>
      <c r="AO50" s="42"/>
      <c r="AP50" s="42"/>
      <c r="AQ50" s="42"/>
      <c r="AR50" s="42"/>
      <c r="AS50" s="42"/>
      <c r="AT50" s="42"/>
      <c r="AU50" s="42"/>
      <c r="AV50" s="42"/>
      <c r="AW50" s="42"/>
      <c r="AX50" s="42"/>
      <c r="AY50" s="43"/>
      <c r="AZ50" s="43"/>
      <c r="BA50" s="43"/>
      <c r="BB50" s="43"/>
      <c r="BC50" s="43"/>
      <c r="BD50" s="43"/>
      <c r="BE50" s="43"/>
      <c r="BF50" s="43"/>
      <c r="BG50" s="43"/>
      <c r="BH50" s="43"/>
      <c r="BI50" s="43"/>
      <c r="BJ50" s="43"/>
      <c r="BK50" s="43"/>
      <c r="BL50" s="43"/>
      <c r="BM50" s="43"/>
      <c r="BN50" s="43"/>
      <c r="BO50" s="44"/>
      <c r="BP50" s="44"/>
      <c r="BQ50" s="44"/>
      <c r="BR50" s="44"/>
      <c r="BS50" s="44"/>
      <c r="BT50" s="44"/>
      <c r="BU50" s="44"/>
      <c r="BV50" s="76"/>
      <c r="BW50" s="76"/>
      <c r="BX50" s="76"/>
    </row>
    <row r="51" spans="1:76" ht="63.75" x14ac:dyDescent="0.25">
      <c r="A51" s="20" t="s">
        <v>172</v>
      </c>
      <c r="B51" s="33">
        <v>44260</v>
      </c>
      <c r="C51" s="34">
        <v>0.16044520812173985</v>
      </c>
      <c r="D51" s="34">
        <v>0.19932219008146479</v>
      </c>
      <c r="E51" s="131">
        <v>0.16044520812173985</v>
      </c>
      <c r="F51" s="131">
        <v>0.19932219008146479</v>
      </c>
      <c r="G51" s="134"/>
      <c r="H51" s="134"/>
      <c r="I51" s="35">
        <f t="shared" si="2"/>
        <v>3.8876981959724943E-2</v>
      </c>
      <c r="J51" s="45">
        <v>44772</v>
      </c>
      <c r="K51" s="80">
        <v>-101</v>
      </c>
      <c r="L51" s="46">
        <v>153.5</v>
      </c>
      <c r="M51" s="32">
        <v>307</v>
      </c>
      <c r="N51" s="37">
        <v>62507</v>
      </c>
      <c r="O51" s="37">
        <v>557073</v>
      </c>
      <c r="P51" s="37">
        <v>557073</v>
      </c>
      <c r="Q51" s="38">
        <v>20</v>
      </c>
      <c r="R51" s="38">
        <v>19</v>
      </c>
      <c r="S51" s="39">
        <f t="shared" si="1"/>
        <v>1</v>
      </c>
      <c r="T51" s="48">
        <v>0.78849999999999998</v>
      </c>
      <c r="U51" s="48">
        <v>0.60709999999999997</v>
      </c>
      <c r="V51" s="48">
        <v>0.82840000000000003</v>
      </c>
      <c r="W51" s="48">
        <v>0.78359999999999996</v>
      </c>
      <c r="X51" s="48">
        <v>8.8900000000000007E-2</v>
      </c>
      <c r="Y51" s="48">
        <v>0.14269999999999999</v>
      </c>
      <c r="Z51" s="48">
        <v>0</v>
      </c>
      <c r="AA51" s="48">
        <v>0</v>
      </c>
      <c r="AB51" s="14" t="s">
        <v>78</v>
      </c>
      <c r="AC51" s="14" t="s">
        <v>79</v>
      </c>
      <c r="AD51" s="49" t="s">
        <v>206</v>
      </c>
      <c r="AE51" s="14" t="s">
        <v>80</v>
      </c>
      <c r="AF51" s="14" t="s">
        <v>81</v>
      </c>
      <c r="AG51" s="49" t="s">
        <v>82</v>
      </c>
      <c r="AH51" s="49" t="s">
        <v>208</v>
      </c>
      <c r="AI51" s="14" t="s">
        <v>80</v>
      </c>
      <c r="AJ51" s="14" t="s">
        <v>83</v>
      </c>
      <c r="AK51" s="49" t="s">
        <v>84</v>
      </c>
      <c r="AL51" s="49" t="s">
        <v>51</v>
      </c>
      <c r="AM51" s="14" t="s">
        <v>80</v>
      </c>
      <c r="AN51" s="15" t="s">
        <v>210</v>
      </c>
      <c r="AO51" s="15" t="s">
        <v>211</v>
      </c>
      <c r="AP51" s="15" t="s">
        <v>212</v>
      </c>
      <c r="AQ51" s="15" t="s">
        <v>217</v>
      </c>
      <c r="AR51" s="15" t="s">
        <v>209</v>
      </c>
      <c r="AS51" s="15" t="s">
        <v>93</v>
      </c>
      <c r="AT51" s="15" t="s">
        <v>94</v>
      </c>
      <c r="AU51" s="15" t="s">
        <v>95</v>
      </c>
      <c r="AV51" s="15" t="s">
        <v>213</v>
      </c>
      <c r="AW51" s="15" t="s">
        <v>214</v>
      </c>
      <c r="AX51" s="15" t="s">
        <v>96</v>
      </c>
      <c r="AY51" s="43"/>
      <c r="AZ51" s="43"/>
      <c r="BA51" s="43"/>
      <c r="BB51" s="43"/>
      <c r="BC51" s="43"/>
      <c r="BD51" s="43"/>
      <c r="BE51" s="43"/>
      <c r="BF51" s="43"/>
      <c r="BG51" s="43"/>
      <c r="BH51" s="43"/>
      <c r="BI51" s="43"/>
      <c r="BJ51" s="43"/>
      <c r="BK51" s="43"/>
      <c r="BL51" s="43"/>
      <c r="BM51" s="43"/>
      <c r="BN51" s="43"/>
      <c r="BO51" s="16">
        <v>224759024</v>
      </c>
      <c r="BP51" s="16">
        <v>0</v>
      </c>
      <c r="BQ51" s="16">
        <v>33298909</v>
      </c>
      <c r="BR51" s="16">
        <v>31451721</v>
      </c>
      <c r="BS51" s="16">
        <v>31451721</v>
      </c>
      <c r="BT51" s="50">
        <f>BQ51-BR51</f>
        <v>1847188</v>
      </c>
      <c r="BU51" s="50">
        <f>BO51+BP51</f>
        <v>224759024</v>
      </c>
      <c r="BV51" s="76"/>
      <c r="BW51" s="76"/>
      <c r="BX51" s="76"/>
    </row>
    <row r="52" spans="1:76" ht="63.75" x14ac:dyDescent="0.25">
      <c r="A52" s="20" t="s">
        <v>172</v>
      </c>
      <c r="B52" s="33">
        <v>44267</v>
      </c>
      <c r="C52" s="34">
        <v>0.17777064844508442</v>
      </c>
      <c r="D52" s="34">
        <v>0.2034</v>
      </c>
      <c r="E52" s="131">
        <v>0.17777064844508442</v>
      </c>
      <c r="F52" s="131">
        <v>0.2034</v>
      </c>
      <c r="G52" s="134"/>
      <c r="H52" s="134"/>
      <c r="I52" s="35">
        <f t="shared" si="2"/>
        <v>2.562935155491558E-2</v>
      </c>
      <c r="J52" s="45">
        <v>44775</v>
      </c>
      <c r="K52" s="80">
        <v>-107</v>
      </c>
      <c r="L52" s="46">
        <v>153.5</v>
      </c>
      <c r="M52" s="32">
        <v>307</v>
      </c>
      <c r="N52" s="37">
        <v>64643</v>
      </c>
      <c r="O52" s="37">
        <v>576297</v>
      </c>
      <c r="P52" s="37">
        <v>576297</v>
      </c>
      <c r="Q52" s="38">
        <v>20</v>
      </c>
      <c r="R52" s="38">
        <v>19</v>
      </c>
      <c r="S52" s="39">
        <f t="shared" si="1"/>
        <v>1</v>
      </c>
      <c r="T52" s="48">
        <v>0.80940000000000001</v>
      </c>
      <c r="U52" s="48">
        <v>0.61819999999999997</v>
      </c>
      <c r="V52" s="48">
        <v>0.84370000000000001</v>
      </c>
      <c r="W52" s="48">
        <v>0.8</v>
      </c>
      <c r="X52" s="48">
        <v>0.107</v>
      </c>
      <c r="Y52" s="48">
        <v>0.14560000000000001</v>
      </c>
      <c r="Z52" s="48">
        <v>0</v>
      </c>
      <c r="AA52" s="48">
        <v>0</v>
      </c>
      <c r="AB52" s="14" t="s">
        <v>78</v>
      </c>
      <c r="AC52" s="14" t="s">
        <v>79</v>
      </c>
      <c r="AD52" s="49" t="s">
        <v>206</v>
      </c>
      <c r="AE52" s="14" t="s">
        <v>80</v>
      </c>
      <c r="AF52" s="14" t="s">
        <v>81</v>
      </c>
      <c r="AG52" s="49" t="s">
        <v>82</v>
      </c>
      <c r="AH52" s="49" t="s">
        <v>208</v>
      </c>
      <c r="AI52" s="14" t="s">
        <v>80</v>
      </c>
      <c r="AJ52" s="14" t="s">
        <v>83</v>
      </c>
      <c r="AK52" s="49" t="s">
        <v>84</v>
      </c>
      <c r="AL52" s="49" t="s">
        <v>51</v>
      </c>
      <c r="AM52" s="14" t="s">
        <v>80</v>
      </c>
      <c r="AN52" s="15" t="s">
        <v>210</v>
      </c>
      <c r="AO52" s="15" t="s">
        <v>211</v>
      </c>
      <c r="AP52" s="15" t="s">
        <v>212</v>
      </c>
      <c r="AQ52" s="15" t="s">
        <v>217</v>
      </c>
      <c r="AR52" s="15" t="s">
        <v>209</v>
      </c>
      <c r="AS52" s="15" t="s">
        <v>93</v>
      </c>
      <c r="AT52" s="15" t="s">
        <v>94</v>
      </c>
      <c r="AU52" s="15" t="s">
        <v>95</v>
      </c>
      <c r="AV52" s="15" t="s">
        <v>213</v>
      </c>
      <c r="AW52" s="15" t="s">
        <v>214</v>
      </c>
      <c r="AX52" s="15" t="s">
        <v>96</v>
      </c>
      <c r="AY52" s="51">
        <v>12</v>
      </c>
      <c r="AZ52" s="51">
        <f>12-3</f>
        <v>9</v>
      </c>
      <c r="BA52" s="51">
        <v>4</v>
      </c>
      <c r="BB52" s="51">
        <v>4</v>
      </c>
      <c r="BC52" s="51"/>
      <c r="BD52" s="51">
        <v>0</v>
      </c>
      <c r="BE52" s="51">
        <v>0</v>
      </c>
      <c r="BF52" s="51">
        <v>0</v>
      </c>
      <c r="BG52" s="51">
        <v>0</v>
      </c>
      <c r="BH52" s="51"/>
      <c r="BI52" s="51"/>
      <c r="BJ52" s="51">
        <v>8</v>
      </c>
      <c r="BK52" s="51">
        <v>4</v>
      </c>
      <c r="BL52" s="51">
        <v>4</v>
      </c>
      <c r="BM52" s="51">
        <v>1</v>
      </c>
      <c r="BN52" s="51"/>
      <c r="BO52" s="16">
        <v>224759024</v>
      </c>
      <c r="BP52" s="16">
        <v>0</v>
      </c>
      <c r="BQ52" s="16">
        <v>33298909</v>
      </c>
      <c r="BR52" s="16">
        <v>31451721</v>
      </c>
      <c r="BS52" s="16">
        <v>31451721</v>
      </c>
      <c r="BT52" s="50">
        <f t="shared" ref="BT52:BT115" si="3">BQ52-BR52</f>
        <v>1847188</v>
      </c>
      <c r="BU52" s="50">
        <f t="shared" ref="BU52:BU115" si="4">BO52+BP52</f>
        <v>224759024</v>
      </c>
      <c r="BV52" s="76"/>
      <c r="BW52" s="76"/>
      <c r="BX52" s="76"/>
    </row>
    <row r="53" spans="1:76" ht="63.75" x14ac:dyDescent="0.25">
      <c r="A53" s="20" t="s">
        <v>172</v>
      </c>
      <c r="B53" s="33">
        <v>44274</v>
      </c>
      <c r="C53" s="34">
        <v>0.19445650044237817</v>
      </c>
      <c r="D53" s="34">
        <v>0.20760000000000001</v>
      </c>
      <c r="E53" s="131">
        <v>0.19445650044237817</v>
      </c>
      <c r="F53" s="131">
        <v>0.20760000000000001</v>
      </c>
      <c r="G53" s="134"/>
      <c r="H53" s="134"/>
      <c r="I53" s="35">
        <f t="shared" si="2"/>
        <v>1.3143499557621841E-2</v>
      </c>
      <c r="J53" s="45">
        <v>44777</v>
      </c>
      <c r="K53" s="80">
        <v>-112</v>
      </c>
      <c r="L53" s="46">
        <v>153.5</v>
      </c>
      <c r="M53" s="32">
        <v>307</v>
      </c>
      <c r="N53" s="37">
        <v>66779</v>
      </c>
      <c r="O53" s="37">
        <v>595521</v>
      </c>
      <c r="P53" s="37">
        <v>595521</v>
      </c>
      <c r="Q53" s="38">
        <v>20</v>
      </c>
      <c r="R53" s="38">
        <v>19</v>
      </c>
      <c r="S53" s="39">
        <f t="shared" si="1"/>
        <v>1</v>
      </c>
      <c r="T53" s="48">
        <v>0.82740000000000002</v>
      </c>
      <c r="U53" s="48">
        <v>0.61929999999999996</v>
      </c>
      <c r="V53" s="48">
        <v>0.85880000000000001</v>
      </c>
      <c r="W53" s="48">
        <v>0.80969999999999998</v>
      </c>
      <c r="X53" s="48">
        <v>0.1245</v>
      </c>
      <c r="Y53" s="48">
        <v>0.14949999999999999</v>
      </c>
      <c r="Z53" s="48">
        <v>0</v>
      </c>
      <c r="AA53" s="48">
        <v>0</v>
      </c>
      <c r="AB53" s="14" t="s">
        <v>78</v>
      </c>
      <c r="AC53" s="14" t="s">
        <v>79</v>
      </c>
      <c r="AD53" s="49" t="s">
        <v>206</v>
      </c>
      <c r="AE53" s="14" t="s">
        <v>80</v>
      </c>
      <c r="AF53" s="14" t="s">
        <v>81</v>
      </c>
      <c r="AG53" s="49" t="s">
        <v>82</v>
      </c>
      <c r="AH53" s="49" t="s">
        <v>208</v>
      </c>
      <c r="AI53" s="14" t="s">
        <v>80</v>
      </c>
      <c r="AJ53" s="14" t="s">
        <v>83</v>
      </c>
      <c r="AK53" s="49" t="s">
        <v>84</v>
      </c>
      <c r="AL53" s="49" t="s">
        <v>51</v>
      </c>
      <c r="AM53" s="14" t="s">
        <v>80</v>
      </c>
      <c r="AN53" s="15" t="s">
        <v>210</v>
      </c>
      <c r="AO53" s="15" t="s">
        <v>211</v>
      </c>
      <c r="AP53" s="15" t="s">
        <v>212</v>
      </c>
      <c r="AQ53" s="15" t="s">
        <v>217</v>
      </c>
      <c r="AR53" s="15" t="s">
        <v>209</v>
      </c>
      <c r="AS53" s="15" t="s">
        <v>93</v>
      </c>
      <c r="AT53" s="15" t="s">
        <v>94</v>
      </c>
      <c r="AU53" s="15" t="s">
        <v>95</v>
      </c>
      <c r="AV53" s="15" t="s">
        <v>213</v>
      </c>
      <c r="AW53" s="15" t="s">
        <v>214</v>
      </c>
      <c r="AX53" s="15" t="s">
        <v>96</v>
      </c>
      <c r="AY53" s="51">
        <v>12</v>
      </c>
      <c r="AZ53" s="51">
        <f>12-3</f>
        <v>9</v>
      </c>
      <c r="BA53" s="51">
        <v>4</v>
      </c>
      <c r="BB53" s="51">
        <v>4</v>
      </c>
      <c r="BC53" s="51"/>
      <c r="BD53" s="51">
        <v>0</v>
      </c>
      <c r="BE53" s="51">
        <v>0</v>
      </c>
      <c r="BF53" s="51">
        <v>0</v>
      </c>
      <c r="BG53" s="51">
        <v>0</v>
      </c>
      <c r="BH53" s="51"/>
      <c r="BI53" s="51"/>
      <c r="BJ53" s="51">
        <v>8</v>
      </c>
      <c r="BK53" s="51">
        <v>4</v>
      </c>
      <c r="BL53" s="51">
        <v>4</v>
      </c>
      <c r="BM53" s="51">
        <v>1</v>
      </c>
      <c r="BN53" s="51"/>
      <c r="BO53" s="16">
        <v>224759024</v>
      </c>
      <c r="BP53" s="16">
        <v>0</v>
      </c>
      <c r="BQ53" s="16">
        <v>33298909</v>
      </c>
      <c r="BR53" s="16">
        <v>31451721</v>
      </c>
      <c r="BS53" s="16">
        <v>31451721</v>
      </c>
      <c r="BT53" s="50">
        <f t="shared" si="3"/>
        <v>1847188</v>
      </c>
      <c r="BU53" s="50">
        <f t="shared" si="4"/>
        <v>224759024</v>
      </c>
      <c r="BV53" s="76"/>
      <c r="BW53" s="76"/>
      <c r="BX53" s="76"/>
    </row>
    <row r="54" spans="1:76" ht="63.75" x14ac:dyDescent="0.25">
      <c r="A54" s="20" t="s">
        <v>172</v>
      </c>
      <c r="B54" s="33">
        <v>44281</v>
      </c>
      <c r="C54" s="34">
        <v>0.21065881204998302</v>
      </c>
      <c r="D54" s="34">
        <v>0.21629999999999999</v>
      </c>
      <c r="E54" s="131">
        <v>0.21065881204998302</v>
      </c>
      <c r="F54" s="131">
        <v>0.21629999999999999</v>
      </c>
      <c r="G54" s="134"/>
      <c r="H54" s="134"/>
      <c r="I54" s="35">
        <f t="shared" si="2"/>
        <v>5.6411879500169737E-3</v>
      </c>
      <c r="J54" s="45">
        <v>44782</v>
      </c>
      <c r="K54" s="80">
        <v>-112</v>
      </c>
      <c r="L54" s="46">
        <v>153.5</v>
      </c>
      <c r="M54" s="32">
        <v>307</v>
      </c>
      <c r="N54" s="37">
        <v>68915</v>
      </c>
      <c r="O54" s="37">
        <v>614745</v>
      </c>
      <c r="P54" s="37">
        <v>614745</v>
      </c>
      <c r="Q54" s="38">
        <v>20</v>
      </c>
      <c r="R54" s="38">
        <v>19</v>
      </c>
      <c r="S54" s="39">
        <f t="shared" si="1"/>
        <v>1</v>
      </c>
      <c r="T54" s="48">
        <v>0.84230000000000005</v>
      </c>
      <c r="U54" s="48">
        <v>0.66990000000000005</v>
      </c>
      <c r="V54" s="48">
        <v>0.873</v>
      </c>
      <c r="W54" s="48">
        <v>0.82650000000000001</v>
      </c>
      <c r="X54" s="48">
        <v>0.1416</v>
      </c>
      <c r="Y54" s="48">
        <v>0.15679999999999999</v>
      </c>
      <c r="Z54" s="48">
        <v>0</v>
      </c>
      <c r="AA54" s="48">
        <v>0</v>
      </c>
      <c r="AB54" s="14" t="s">
        <v>78</v>
      </c>
      <c r="AC54" s="14" t="s">
        <v>79</v>
      </c>
      <c r="AD54" s="49" t="s">
        <v>206</v>
      </c>
      <c r="AE54" s="14" t="s">
        <v>80</v>
      </c>
      <c r="AF54" s="14" t="s">
        <v>81</v>
      </c>
      <c r="AG54" s="49" t="s">
        <v>82</v>
      </c>
      <c r="AH54" s="49" t="s">
        <v>208</v>
      </c>
      <c r="AI54" s="14" t="s">
        <v>80</v>
      </c>
      <c r="AJ54" s="14" t="s">
        <v>83</v>
      </c>
      <c r="AK54" s="49" t="s">
        <v>84</v>
      </c>
      <c r="AL54" s="49" t="s">
        <v>51</v>
      </c>
      <c r="AM54" s="14" t="s">
        <v>80</v>
      </c>
      <c r="AN54" s="15" t="s">
        <v>210</v>
      </c>
      <c r="AO54" s="15" t="s">
        <v>211</v>
      </c>
      <c r="AP54" s="15" t="s">
        <v>212</v>
      </c>
      <c r="AQ54" s="15" t="s">
        <v>217</v>
      </c>
      <c r="AR54" s="15" t="s">
        <v>209</v>
      </c>
      <c r="AS54" s="15" t="s">
        <v>93</v>
      </c>
      <c r="AT54" s="15" t="s">
        <v>94</v>
      </c>
      <c r="AU54" s="15" t="s">
        <v>95</v>
      </c>
      <c r="AV54" s="15" t="s">
        <v>213</v>
      </c>
      <c r="AW54" s="15" t="s">
        <v>214</v>
      </c>
      <c r="AX54" s="15" t="s">
        <v>96</v>
      </c>
      <c r="AY54" s="51">
        <v>12</v>
      </c>
      <c r="AZ54" s="51">
        <v>9</v>
      </c>
      <c r="BA54" s="51">
        <v>5</v>
      </c>
      <c r="BB54" s="51">
        <v>4</v>
      </c>
      <c r="BC54" s="51"/>
      <c r="BD54" s="51">
        <v>0</v>
      </c>
      <c r="BE54" s="51">
        <v>0</v>
      </c>
      <c r="BF54" s="51">
        <v>0</v>
      </c>
      <c r="BG54" s="51">
        <v>0</v>
      </c>
      <c r="BH54" s="51"/>
      <c r="BI54" s="51"/>
      <c r="BJ54" s="51">
        <v>8</v>
      </c>
      <c r="BK54" s="51">
        <v>5</v>
      </c>
      <c r="BL54" s="51">
        <v>5</v>
      </c>
      <c r="BM54" s="51">
        <v>0</v>
      </c>
      <c r="BN54" s="52"/>
      <c r="BO54" s="16">
        <v>224759024</v>
      </c>
      <c r="BP54" s="16">
        <v>0</v>
      </c>
      <c r="BQ54" s="16">
        <v>33298909</v>
      </c>
      <c r="BR54" s="17">
        <v>32899899</v>
      </c>
      <c r="BS54" s="17">
        <v>32899899</v>
      </c>
      <c r="BT54" s="50">
        <f t="shared" si="3"/>
        <v>399010</v>
      </c>
      <c r="BU54" s="50">
        <f t="shared" si="4"/>
        <v>224759024</v>
      </c>
      <c r="BV54" s="76"/>
      <c r="BW54" s="76"/>
      <c r="BX54" s="76"/>
    </row>
    <row r="55" spans="1:76" ht="63.75" x14ac:dyDescent="0.25">
      <c r="A55" s="20" t="s">
        <v>172</v>
      </c>
      <c r="B55" s="33">
        <v>44288</v>
      </c>
      <c r="C55" s="34">
        <v>0.22619380199064254</v>
      </c>
      <c r="D55" s="34">
        <v>0.224</v>
      </c>
      <c r="E55" s="131">
        <v>0.22619380199064254</v>
      </c>
      <c r="F55" s="131">
        <v>0.224</v>
      </c>
      <c r="G55" s="134"/>
      <c r="H55" s="134"/>
      <c r="I55" s="35">
        <f t="shared" si="2"/>
        <v>-2.1938019906425354E-3</v>
      </c>
      <c r="J55" s="45">
        <v>44789</v>
      </c>
      <c r="K55" s="80">
        <v>-115</v>
      </c>
      <c r="L55" s="46">
        <v>153.5</v>
      </c>
      <c r="M55" s="32">
        <v>307</v>
      </c>
      <c r="N55" s="37">
        <v>71051</v>
      </c>
      <c r="O55" s="37">
        <v>633969</v>
      </c>
      <c r="P55" s="37">
        <v>633969</v>
      </c>
      <c r="Q55" s="38">
        <v>20</v>
      </c>
      <c r="R55" s="38">
        <v>19</v>
      </c>
      <c r="S55" s="39">
        <f t="shared" si="1"/>
        <v>1</v>
      </c>
      <c r="T55" s="48">
        <v>0.85419999999999996</v>
      </c>
      <c r="U55" s="48">
        <v>0.71240000000000003</v>
      </c>
      <c r="V55" s="48">
        <v>0.88629999999999998</v>
      </c>
      <c r="W55" s="48">
        <v>0.84199999999999997</v>
      </c>
      <c r="X55" s="48">
        <v>0.158</v>
      </c>
      <c r="Y55" s="48">
        <v>0.1633</v>
      </c>
      <c r="Z55" s="48">
        <v>0</v>
      </c>
      <c r="AA55" s="48">
        <v>0</v>
      </c>
      <c r="AB55" s="14" t="s">
        <v>78</v>
      </c>
      <c r="AC55" s="14" t="s">
        <v>79</v>
      </c>
      <c r="AD55" s="49" t="s">
        <v>206</v>
      </c>
      <c r="AE55" s="14" t="s">
        <v>80</v>
      </c>
      <c r="AF55" s="14" t="s">
        <v>81</v>
      </c>
      <c r="AG55" s="49" t="s">
        <v>82</v>
      </c>
      <c r="AH55" s="49" t="s">
        <v>208</v>
      </c>
      <c r="AI55" s="14" t="s">
        <v>80</v>
      </c>
      <c r="AJ55" s="14" t="s">
        <v>83</v>
      </c>
      <c r="AK55" s="49" t="s">
        <v>84</v>
      </c>
      <c r="AL55" s="49" t="s">
        <v>51</v>
      </c>
      <c r="AM55" s="14" t="s">
        <v>80</v>
      </c>
      <c r="AN55" s="15" t="s">
        <v>210</v>
      </c>
      <c r="AO55" s="15" t="s">
        <v>211</v>
      </c>
      <c r="AP55" s="15" t="s">
        <v>212</v>
      </c>
      <c r="AQ55" s="15" t="s">
        <v>217</v>
      </c>
      <c r="AR55" s="15" t="s">
        <v>209</v>
      </c>
      <c r="AS55" s="15" t="s">
        <v>93</v>
      </c>
      <c r="AT55" s="15" t="s">
        <v>94</v>
      </c>
      <c r="AU55" s="15" t="s">
        <v>95</v>
      </c>
      <c r="AV55" s="15" t="s">
        <v>213</v>
      </c>
      <c r="AW55" s="15" t="s">
        <v>214</v>
      </c>
      <c r="AX55" s="15" t="s">
        <v>96</v>
      </c>
      <c r="AY55" s="51">
        <v>14</v>
      </c>
      <c r="AZ55" s="51">
        <v>10</v>
      </c>
      <c r="BA55" s="51">
        <v>7</v>
      </c>
      <c r="BB55" s="51">
        <v>4</v>
      </c>
      <c r="BC55" s="51"/>
      <c r="BD55" s="51">
        <v>0</v>
      </c>
      <c r="BE55" s="51">
        <v>0</v>
      </c>
      <c r="BF55" s="51">
        <v>0</v>
      </c>
      <c r="BG55" s="51">
        <v>0</v>
      </c>
      <c r="BH55" s="51"/>
      <c r="BI55" s="51"/>
      <c r="BJ55" s="51">
        <v>8</v>
      </c>
      <c r="BK55" s="51">
        <v>5</v>
      </c>
      <c r="BL55" s="51">
        <v>5</v>
      </c>
      <c r="BM55" s="51">
        <v>0</v>
      </c>
      <c r="BN55" s="52"/>
      <c r="BO55" s="16">
        <v>224759024</v>
      </c>
      <c r="BP55" s="16">
        <v>0</v>
      </c>
      <c r="BQ55" s="17">
        <v>37749514</v>
      </c>
      <c r="BR55" s="17">
        <v>32899899</v>
      </c>
      <c r="BS55" s="17">
        <v>32899899</v>
      </c>
      <c r="BT55" s="50">
        <f t="shared" si="3"/>
        <v>4849615</v>
      </c>
      <c r="BU55" s="50">
        <f t="shared" si="4"/>
        <v>224759024</v>
      </c>
      <c r="BV55" s="76"/>
      <c r="BW55" s="76"/>
      <c r="BX55" s="76"/>
    </row>
    <row r="56" spans="1:76" ht="63.75" x14ac:dyDescent="0.25">
      <c r="A56" s="20" t="s">
        <v>172</v>
      </c>
      <c r="B56" s="33">
        <v>44295</v>
      </c>
      <c r="C56" s="34">
        <v>0.24129161967283783</v>
      </c>
      <c r="D56" s="34">
        <v>0.22750000000000001</v>
      </c>
      <c r="E56" s="131">
        <v>0.24129161967283783</v>
      </c>
      <c r="F56" s="131">
        <v>0.22750000000000001</v>
      </c>
      <c r="G56" s="134"/>
      <c r="H56" s="134"/>
      <c r="I56" s="35">
        <f t="shared" si="2"/>
        <v>-1.3791619672837818E-2</v>
      </c>
      <c r="J56" s="45">
        <v>44790</v>
      </c>
      <c r="K56" s="80">
        <v>-119</v>
      </c>
      <c r="L56" s="46">
        <v>170</v>
      </c>
      <c r="M56" s="32">
        <v>340</v>
      </c>
      <c r="N56" s="37">
        <v>73187</v>
      </c>
      <c r="O56" s="37">
        <v>653193</v>
      </c>
      <c r="P56" s="37">
        <v>653193</v>
      </c>
      <c r="Q56" s="38">
        <v>20</v>
      </c>
      <c r="R56" s="38">
        <v>20</v>
      </c>
      <c r="S56" s="39">
        <f t="shared" si="1"/>
        <v>0</v>
      </c>
      <c r="T56" s="48">
        <v>0.8659</v>
      </c>
      <c r="U56" s="48">
        <v>0.72160000000000002</v>
      </c>
      <c r="V56" s="48">
        <v>0.89910000000000001</v>
      </c>
      <c r="W56" s="48">
        <v>0.85040000000000004</v>
      </c>
      <c r="X56" s="48">
        <v>0.17399999999999999</v>
      </c>
      <c r="Y56" s="48">
        <v>0.1663</v>
      </c>
      <c r="Z56" s="48">
        <v>0</v>
      </c>
      <c r="AA56" s="48">
        <v>0</v>
      </c>
      <c r="AB56" s="14" t="s">
        <v>78</v>
      </c>
      <c r="AC56" s="14" t="s">
        <v>79</v>
      </c>
      <c r="AD56" s="49" t="s">
        <v>206</v>
      </c>
      <c r="AE56" s="14" t="s">
        <v>80</v>
      </c>
      <c r="AF56" s="14" t="s">
        <v>81</v>
      </c>
      <c r="AG56" s="49" t="s">
        <v>82</v>
      </c>
      <c r="AH56" s="49" t="s">
        <v>208</v>
      </c>
      <c r="AI56" s="14" t="s">
        <v>80</v>
      </c>
      <c r="AJ56" s="14" t="s">
        <v>83</v>
      </c>
      <c r="AK56" s="49" t="s">
        <v>84</v>
      </c>
      <c r="AL56" s="49" t="s">
        <v>51</v>
      </c>
      <c r="AM56" s="14" t="s">
        <v>80</v>
      </c>
      <c r="AN56" s="15" t="s">
        <v>210</v>
      </c>
      <c r="AO56" s="15" t="s">
        <v>211</v>
      </c>
      <c r="AP56" s="15" t="s">
        <v>212</v>
      </c>
      <c r="AQ56" s="15" t="s">
        <v>217</v>
      </c>
      <c r="AR56" s="15" t="s">
        <v>209</v>
      </c>
      <c r="AS56" s="15" t="s">
        <v>93</v>
      </c>
      <c r="AT56" s="15" t="s">
        <v>94</v>
      </c>
      <c r="AU56" s="15" t="s">
        <v>95</v>
      </c>
      <c r="AV56" s="15" t="s">
        <v>213</v>
      </c>
      <c r="AW56" s="15" t="s">
        <v>214</v>
      </c>
      <c r="AX56" s="15" t="s">
        <v>96</v>
      </c>
      <c r="AY56" s="51">
        <v>14</v>
      </c>
      <c r="AZ56" s="51">
        <v>10</v>
      </c>
      <c r="BA56" s="51">
        <v>6</v>
      </c>
      <c r="BB56" s="51">
        <v>4</v>
      </c>
      <c r="BC56" s="51"/>
      <c r="BD56" s="51">
        <v>0</v>
      </c>
      <c r="BE56" s="51">
        <v>0</v>
      </c>
      <c r="BF56" s="51">
        <v>0</v>
      </c>
      <c r="BG56" s="51">
        <v>0</v>
      </c>
      <c r="BH56" s="51"/>
      <c r="BI56" s="51"/>
      <c r="BJ56" s="51">
        <v>8</v>
      </c>
      <c r="BK56" s="51">
        <v>6</v>
      </c>
      <c r="BL56" s="51">
        <v>5</v>
      </c>
      <c r="BM56" s="51">
        <v>0</v>
      </c>
      <c r="BN56" s="52"/>
      <c r="BO56" s="16">
        <v>224759024</v>
      </c>
      <c r="BP56" s="16">
        <v>0</v>
      </c>
      <c r="BQ56" s="17">
        <v>37749514</v>
      </c>
      <c r="BR56" s="17">
        <v>32899899</v>
      </c>
      <c r="BS56" s="17">
        <v>32899899</v>
      </c>
      <c r="BT56" s="50">
        <f t="shared" si="3"/>
        <v>4849615</v>
      </c>
      <c r="BU56" s="50">
        <f t="shared" si="4"/>
        <v>224759024</v>
      </c>
      <c r="BV56" s="76"/>
      <c r="BW56" s="76"/>
      <c r="BX56" s="76"/>
    </row>
    <row r="57" spans="1:76" ht="63.75" x14ac:dyDescent="0.25">
      <c r="A57" s="20" t="s">
        <v>172</v>
      </c>
      <c r="B57" s="33">
        <v>44302</v>
      </c>
      <c r="C57" s="34">
        <v>0.25833049093087546</v>
      </c>
      <c r="D57" s="34">
        <v>0.23849999999999999</v>
      </c>
      <c r="E57" s="131">
        <v>0.25833049093087546</v>
      </c>
      <c r="F57" s="131">
        <v>0.23849999999999999</v>
      </c>
      <c r="G57" s="134"/>
      <c r="H57" s="134"/>
      <c r="I57" s="35">
        <f t="shared" si="2"/>
        <v>-1.9830490930875466E-2</v>
      </c>
      <c r="J57" s="45">
        <v>44790</v>
      </c>
      <c r="K57" s="80">
        <v>-120</v>
      </c>
      <c r="L57" s="46">
        <v>170</v>
      </c>
      <c r="M57" s="32">
        <v>340</v>
      </c>
      <c r="N57" s="37">
        <v>75323</v>
      </c>
      <c r="O57" s="37">
        <v>669213</v>
      </c>
      <c r="P57" s="37">
        <v>669213</v>
      </c>
      <c r="Q57" s="38">
        <v>22</v>
      </c>
      <c r="R57" s="38">
        <v>20</v>
      </c>
      <c r="S57" s="39">
        <f t="shared" si="1"/>
        <v>2</v>
      </c>
      <c r="T57" s="48">
        <v>0.87560000000000004</v>
      </c>
      <c r="U57" s="48">
        <v>0.72640000000000005</v>
      </c>
      <c r="V57" s="48">
        <v>0.90649999999999997</v>
      </c>
      <c r="W57" s="48">
        <v>0.85919999999999996</v>
      </c>
      <c r="X57" s="48">
        <v>0.19239999999999999</v>
      </c>
      <c r="Y57" s="48">
        <v>0.17799999999999999</v>
      </c>
      <c r="Z57" s="48">
        <v>0</v>
      </c>
      <c r="AA57" s="48">
        <v>0</v>
      </c>
      <c r="AB57" s="14" t="s">
        <v>78</v>
      </c>
      <c r="AC57" s="14" t="s">
        <v>79</v>
      </c>
      <c r="AD57" s="49" t="s">
        <v>206</v>
      </c>
      <c r="AE57" s="14" t="s">
        <v>80</v>
      </c>
      <c r="AF57" s="14" t="s">
        <v>81</v>
      </c>
      <c r="AG57" s="49" t="s">
        <v>82</v>
      </c>
      <c r="AH57" s="49" t="s">
        <v>208</v>
      </c>
      <c r="AI57" s="14" t="s">
        <v>80</v>
      </c>
      <c r="AJ57" s="14" t="s">
        <v>83</v>
      </c>
      <c r="AK57" s="49" t="s">
        <v>84</v>
      </c>
      <c r="AL57" s="49" t="s">
        <v>51</v>
      </c>
      <c r="AM57" s="14" t="s">
        <v>80</v>
      </c>
      <c r="AN57" s="15" t="s">
        <v>210</v>
      </c>
      <c r="AO57" s="15" t="s">
        <v>211</v>
      </c>
      <c r="AP57" s="15" t="s">
        <v>212</v>
      </c>
      <c r="AQ57" s="15" t="s">
        <v>217</v>
      </c>
      <c r="AR57" s="15" t="s">
        <v>209</v>
      </c>
      <c r="AS57" s="15" t="s">
        <v>93</v>
      </c>
      <c r="AT57" s="15" t="s">
        <v>94</v>
      </c>
      <c r="AU57" s="15" t="s">
        <v>95</v>
      </c>
      <c r="AV57" s="15" t="s">
        <v>213</v>
      </c>
      <c r="AW57" s="15" t="s">
        <v>214</v>
      </c>
      <c r="AX57" s="15" t="s">
        <v>96</v>
      </c>
      <c r="AY57" s="51">
        <v>14</v>
      </c>
      <c r="AZ57" s="51">
        <v>10</v>
      </c>
      <c r="BA57" s="51">
        <v>5</v>
      </c>
      <c r="BB57" s="51">
        <v>4</v>
      </c>
      <c r="BC57" s="51"/>
      <c r="BD57" s="51">
        <v>0</v>
      </c>
      <c r="BE57" s="51">
        <v>0</v>
      </c>
      <c r="BF57" s="51">
        <v>0</v>
      </c>
      <c r="BG57" s="51">
        <v>0</v>
      </c>
      <c r="BH57" s="51"/>
      <c r="BI57" s="51"/>
      <c r="BJ57" s="51">
        <v>8</v>
      </c>
      <c r="BK57" s="51">
        <v>7</v>
      </c>
      <c r="BL57" s="51">
        <v>5</v>
      </c>
      <c r="BM57" s="51">
        <v>0</v>
      </c>
      <c r="BN57" s="52"/>
      <c r="BO57" s="16">
        <v>224759024</v>
      </c>
      <c r="BP57" s="17">
        <v>0</v>
      </c>
      <c r="BQ57" s="17">
        <v>37749514</v>
      </c>
      <c r="BR57" s="17">
        <v>32899899</v>
      </c>
      <c r="BS57" s="17">
        <v>32899899</v>
      </c>
      <c r="BT57" s="50">
        <f t="shared" si="3"/>
        <v>4849615</v>
      </c>
      <c r="BU57" s="50">
        <f t="shared" si="4"/>
        <v>224759024</v>
      </c>
      <c r="BV57" s="76"/>
      <c r="BW57" s="76"/>
      <c r="BX57" s="76"/>
    </row>
    <row r="58" spans="1:76" ht="63.75" x14ac:dyDescent="0.25">
      <c r="A58" s="20" t="s">
        <v>172</v>
      </c>
      <c r="B58" s="33">
        <v>44309</v>
      </c>
      <c r="C58" s="34">
        <v>0.27615057956070188</v>
      </c>
      <c r="D58" s="34">
        <v>0.246</v>
      </c>
      <c r="E58" s="131">
        <v>0.27615057956070188</v>
      </c>
      <c r="F58" s="131">
        <v>0.246</v>
      </c>
      <c r="G58" s="134"/>
      <c r="H58" s="134"/>
      <c r="I58" s="35">
        <f t="shared" si="2"/>
        <v>-3.0150579560701884E-2</v>
      </c>
      <c r="J58" s="45">
        <v>44803</v>
      </c>
      <c r="K58" s="80">
        <v>-126</v>
      </c>
      <c r="L58" s="46">
        <v>165</v>
      </c>
      <c r="M58" s="32">
        <v>330</v>
      </c>
      <c r="N58" s="37">
        <v>77459</v>
      </c>
      <c r="O58" s="37">
        <v>682029</v>
      </c>
      <c r="P58" s="37">
        <v>682029</v>
      </c>
      <c r="Q58" s="38">
        <v>23</v>
      </c>
      <c r="R58" s="38">
        <v>21</v>
      </c>
      <c r="S58" s="39">
        <f t="shared" si="1"/>
        <v>2</v>
      </c>
      <c r="T58" s="48">
        <v>0.88460000000000005</v>
      </c>
      <c r="U58" s="48">
        <v>0.7288</v>
      </c>
      <c r="V58" s="48">
        <v>0.91210000000000002</v>
      </c>
      <c r="W58" s="48">
        <v>0.86880000000000002</v>
      </c>
      <c r="X58" s="48">
        <v>0.21210000000000001</v>
      </c>
      <c r="Y58" s="48">
        <v>0.18590000000000001</v>
      </c>
      <c r="Z58" s="48">
        <v>0</v>
      </c>
      <c r="AA58" s="48">
        <v>0</v>
      </c>
      <c r="AB58" s="14" t="s">
        <v>78</v>
      </c>
      <c r="AC58" s="14" t="s">
        <v>79</v>
      </c>
      <c r="AD58" s="49" t="s">
        <v>206</v>
      </c>
      <c r="AE58" s="14" t="s">
        <v>80</v>
      </c>
      <c r="AF58" s="14" t="s">
        <v>81</v>
      </c>
      <c r="AG58" s="49" t="s">
        <v>82</v>
      </c>
      <c r="AH58" s="49" t="s">
        <v>208</v>
      </c>
      <c r="AI58" s="14" t="s">
        <v>80</v>
      </c>
      <c r="AJ58" s="14" t="s">
        <v>83</v>
      </c>
      <c r="AK58" s="49" t="s">
        <v>84</v>
      </c>
      <c r="AL58" s="49" t="s">
        <v>51</v>
      </c>
      <c r="AM58" s="14" t="s">
        <v>80</v>
      </c>
      <c r="AN58" s="15" t="s">
        <v>210</v>
      </c>
      <c r="AO58" s="15" t="s">
        <v>211</v>
      </c>
      <c r="AP58" s="15" t="s">
        <v>212</v>
      </c>
      <c r="AQ58" s="15" t="s">
        <v>217</v>
      </c>
      <c r="AR58" s="15" t="s">
        <v>209</v>
      </c>
      <c r="AS58" s="15" t="s">
        <v>93</v>
      </c>
      <c r="AT58" s="15" t="s">
        <v>94</v>
      </c>
      <c r="AU58" s="15" t="s">
        <v>95</v>
      </c>
      <c r="AV58" s="15" t="s">
        <v>213</v>
      </c>
      <c r="AW58" s="15" t="s">
        <v>214</v>
      </c>
      <c r="AX58" s="15" t="s">
        <v>96</v>
      </c>
      <c r="AY58" s="51">
        <v>15</v>
      </c>
      <c r="AZ58" s="51">
        <v>11</v>
      </c>
      <c r="BA58" s="51">
        <v>6</v>
      </c>
      <c r="BB58" s="51">
        <v>4</v>
      </c>
      <c r="BC58" s="51"/>
      <c r="BD58" s="51">
        <v>0</v>
      </c>
      <c r="BE58" s="51">
        <v>0</v>
      </c>
      <c r="BF58" s="51">
        <v>0</v>
      </c>
      <c r="BG58" s="51">
        <v>0</v>
      </c>
      <c r="BH58" s="51"/>
      <c r="BI58" s="51"/>
      <c r="BJ58" s="51">
        <v>8</v>
      </c>
      <c r="BK58" s="51">
        <v>7</v>
      </c>
      <c r="BL58" s="51">
        <v>5</v>
      </c>
      <c r="BM58" s="51">
        <v>0</v>
      </c>
      <c r="BN58" s="52"/>
      <c r="BO58" s="16">
        <v>224759024</v>
      </c>
      <c r="BP58" s="17">
        <v>0</v>
      </c>
      <c r="BQ58" s="17">
        <v>37749514</v>
      </c>
      <c r="BR58" s="17">
        <v>32899899</v>
      </c>
      <c r="BS58" s="17">
        <v>32899899</v>
      </c>
      <c r="BT58" s="50">
        <f t="shared" si="3"/>
        <v>4849615</v>
      </c>
      <c r="BU58" s="50">
        <f t="shared" si="4"/>
        <v>224759024</v>
      </c>
      <c r="BV58" s="76"/>
      <c r="BW58" s="76"/>
      <c r="BX58" s="76"/>
    </row>
    <row r="59" spans="1:76" ht="63.75" x14ac:dyDescent="0.25">
      <c r="A59" s="20" t="s">
        <v>172</v>
      </c>
      <c r="B59" s="33">
        <v>44316</v>
      </c>
      <c r="C59" s="34">
        <v>0.29489740293122202</v>
      </c>
      <c r="D59" s="34">
        <v>0.25600000000000001</v>
      </c>
      <c r="E59" s="131">
        <v>0.29489740293122202</v>
      </c>
      <c r="F59" s="131">
        <v>0.25600000000000001</v>
      </c>
      <c r="G59" s="134"/>
      <c r="H59" s="134"/>
      <c r="I59" s="35">
        <f t="shared" si="2"/>
        <v>-3.8897402931222014E-2</v>
      </c>
      <c r="J59" s="45">
        <v>44810</v>
      </c>
      <c r="K59" s="80">
        <v>-130</v>
      </c>
      <c r="L59" s="46">
        <v>201.5</v>
      </c>
      <c r="M59" s="32">
        <v>403</v>
      </c>
      <c r="N59" s="37">
        <v>79595</v>
      </c>
      <c r="O59" s="37">
        <v>694845</v>
      </c>
      <c r="P59" s="37">
        <v>694845</v>
      </c>
      <c r="Q59" s="38">
        <v>23</v>
      </c>
      <c r="R59" s="38">
        <v>21</v>
      </c>
      <c r="S59" s="39">
        <f t="shared" si="1"/>
        <v>2</v>
      </c>
      <c r="T59" s="48">
        <v>0.89290000000000003</v>
      </c>
      <c r="U59" s="48">
        <v>0.73699999999999999</v>
      </c>
      <c r="V59" s="48">
        <v>0.9163</v>
      </c>
      <c r="W59" s="48">
        <v>0.873</v>
      </c>
      <c r="X59" s="48">
        <v>0.23380000000000001</v>
      </c>
      <c r="Y59" s="48">
        <v>0.1968</v>
      </c>
      <c r="Z59" s="48">
        <v>0</v>
      </c>
      <c r="AA59" s="48">
        <v>0</v>
      </c>
      <c r="AB59" s="14" t="s">
        <v>78</v>
      </c>
      <c r="AC59" s="14" t="s">
        <v>79</v>
      </c>
      <c r="AD59" s="49" t="s">
        <v>206</v>
      </c>
      <c r="AE59" s="14" t="s">
        <v>80</v>
      </c>
      <c r="AF59" s="14" t="s">
        <v>81</v>
      </c>
      <c r="AG59" s="49" t="s">
        <v>82</v>
      </c>
      <c r="AH59" s="49" t="s">
        <v>208</v>
      </c>
      <c r="AI59" s="14" t="s">
        <v>80</v>
      </c>
      <c r="AJ59" s="14" t="s">
        <v>83</v>
      </c>
      <c r="AK59" s="49" t="s">
        <v>84</v>
      </c>
      <c r="AL59" s="49" t="s">
        <v>51</v>
      </c>
      <c r="AM59" s="14" t="s">
        <v>80</v>
      </c>
      <c r="AN59" s="15" t="s">
        <v>210</v>
      </c>
      <c r="AO59" s="15" t="s">
        <v>211</v>
      </c>
      <c r="AP59" s="15" t="s">
        <v>212</v>
      </c>
      <c r="AQ59" s="15" t="s">
        <v>217</v>
      </c>
      <c r="AR59" s="15" t="s">
        <v>209</v>
      </c>
      <c r="AS59" s="15" t="s">
        <v>93</v>
      </c>
      <c r="AT59" s="15" t="s">
        <v>94</v>
      </c>
      <c r="AU59" s="15" t="s">
        <v>95</v>
      </c>
      <c r="AV59" s="15" t="s">
        <v>213</v>
      </c>
      <c r="AW59" s="15" t="s">
        <v>214</v>
      </c>
      <c r="AX59" s="15" t="s">
        <v>96</v>
      </c>
      <c r="AY59" s="51">
        <v>15</v>
      </c>
      <c r="AZ59" s="51">
        <v>12</v>
      </c>
      <c r="BA59" s="51">
        <v>6</v>
      </c>
      <c r="BB59" s="51">
        <v>4</v>
      </c>
      <c r="BC59" s="51"/>
      <c r="BD59" s="51">
        <v>0</v>
      </c>
      <c r="BE59" s="51">
        <v>0</v>
      </c>
      <c r="BF59" s="51">
        <v>0</v>
      </c>
      <c r="BG59" s="51">
        <v>0</v>
      </c>
      <c r="BH59" s="51"/>
      <c r="BI59" s="51"/>
      <c r="BJ59" s="51">
        <v>8</v>
      </c>
      <c r="BK59" s="51">
        <v>7</v>
      </c>
      <c r="BL59" s="51">
        <v>5</v>
      </c>
      <c r="BM59" s="51">
        <v>0</v>
      </c>
      <c r="BN59" s="52"/>
      <c r="BO59" s="16">
        <v>224759024</v>
      </c>
      <c r="BP59" s="17">
        <v>0</v>
      </c>
      <c r="BQ59" s="17">
        <v>37749514</v>
      </c>
      <c r="BR59" s="17">
        <v>35851759</v>
      </c>
      <c r="BS59" s="17">
        <v>35851759</v>
      </c>
      <c r="BT59" s="50">
        <f t="shared" si="3"/>
        <v>1897755</v>
      </c>
      <c r="BU59" s="50">
        <f t="shared" si="4"/>
        <v>224759024</v>
      </c>
      <c r="BV59" s="76"/>
      <c r="BW59" s="76"/>
      <c r="BX59" s="76"/>
    </row>
    <row r="60" spans="1:76" ht="63.75" x14ac:dyDescent="0.25">
      <c r="A60" s="20" t="s">
        <v>172</v>
      </c>
      <c r="B60" s="33">
        <v>44323</v>
      </c>
      <c r="C60" s="34">
        <v>0.31390000000000001</v>
      </c>
      <c r="D60" s="34">
        <v>0.27189999999999998</v>
      </c>
      <c r="E60" s="131">
        <v>0.31390000000000001</v>
      </c>
      <c r="F60" s="131">
        <v>0.27189999999999998</v>
      </c>
      <c r="G60" s="134"/>
      <c r="H60" s="134"/>
      <c r="I60" s="35">
        <f t="shared" si="2"/>
        <v>-4.2000000000000037E-2</v>
      </c>
      <c r="J60" s="45">
        <v>44814</v>
      </c>
      <c r="K60" s="80">
        <v>-133</v>
      </c>
      <c r="L60" s="46">
        <v>222</v>
      </c>
      <c r="M60" s="32">
        <v>444</v>
      </c>
      <c r="N60" s="37">
        <v>82511</v>
      </c>
      <c r="O60" s="37">
        <v>712341</v>
      </c>
      <c r="P60" s="37">
        <v>712341</v>
      </c>
      <c r="Q60" s="38">
        <v>24</v>
      </c>
      <c r="R60" s="38">
        <v>22</v>
      </c>
      <c r="S60" s="39">
        <f t="shared" si="1"/>
        <v>2</v>
      </c>
      <c r="T60" s="48">
        <v>0.89970000000000006</v>
      </c>
      <c r="U60" s="48">
        <v>0.73819999999999997</v>
      </c>
      <c r="V60" s="48">
        <v>0.92120000000000002</v>
      </c>
      <c r="W60" s="48">
        <v>0.87919999999999998</v>
      </c>
      <c r="X60" s="48">
        <v>0.25519999999999998</v>
      </c>
      <c r="Y60" s="48">
        <v>0.21460000000000001</v>
      </c>
      <c r="Z60" s="48">
        <v>0</v>
      </c>
      <c r="AA60" s="48">
        <v>0</v>
      </c>
      <c r="AB60" s="14" t="s">
        <v>78</v>
      </c>
      <c r="AC60" s="14" t="s">
        <v>79</v>
      </c>
      <c r="AD60" s="49" t="s">
        <v>206</v>
      </c>
      <c r="AE60" s="14" t="s">
        <v>80</v>
      </c>
      <c r="AF60" s="14" t="s">
        <v>81</v>
      </c>
      <c r="AG60" s="49" t="s">
        <v>82</v>
      </c>
      <c r="AH60" s="49" t="s">
        <v>208</v>
      </c>
      <c r="AI60" s="14" t="s">
        <v>80</v>
      </c>
      <c r="AJ60" s="14" t="s">
        <v>83</v>
      </c>
      <c r="AK60" s="49" t="s">
        <v>84</v>
      </c>
      <c r="AL60" s="49" t="s">
        <v>51</v>
      </c>
      <c r="AM60" s="14" t="s">
        <v>80</v>
      </c>
      <c r="AN60" s="15" t="s">
        <v>210</v>
      </c>
      <c r="AO60" s="15" t="s">
        <v>211</v>
      </c>
      <c r="AP60" s="15" t="s">
        <v>212</v>
      </c>
      <c r="AQ60" s="15" t="s">
        <v>217</v>
      </c>
      <c r="AR60" s="15" t="s">
        <v>209</v>
      </c>
      <c r="AS60" s="15" t="s">
        <v>93</v>
      </c>
      <c r="AT60" s="15" t="s">
        <v>94</v>
      </c>
      <c r="AU60" s="15" t="s">
        <v>95</v>
      </c>
      <c r="AV60" s="15" t="s">
        <v>213</v>
      </c>
      <c r="AW60" s="15" t="s">
        <v>214</v>
      </c>
      <c r="AX60" s="15" t="s">
        <v>96</v>
      </c>
      <c r="AY60" s="51">
        <v>15</v>
      </c>
      <c r="AZ60" s="51">
        <v>12</v>
      </c>
      <c r="BA60" s="51">
        <v>6</v>
      </c>
      <c r="BB60" s="51">
        <v>4</v>
      </c>
      <c r="BC60" s="51"/>
      <c r="BD60" s="51">
        <v>0</v>
      </c>
      <c r="BE60" s="51">
        <v>0</v>
      </c>
      <c r="BF60" s="51">
        <v>0</v>
      </c>
      <c r="BG60" s="51">
        <v>0</v>
      </c>
      <c r="BH60" s="51"/>
      <c r="BI60" s="51"/>
      <c r="BJ60" s="51">
        <v>8</v>
      </c>
      <c r="BK60" s="51">
        <v>7</v>
      </c>
      <c r="BL60" s="51">
        <v>5</v>
      </c>
      <c r="BM60" s="51">
        <v>0</v>
      </c>
      <c r="BN60" s="52"/>
      <c r="BO60" s="16">
        <v>224759024</v>
      </c>
      <c r="BP60" s="17">
        <v>0</v>
      </c>
      <c r="BQ60" s="17">
        <v>37749514</v>
      </c>
      <c r="BR60" s="17">
        <v>35851759</v>
      </c>
      <c r="BS60" s="17">
        <v>35851759</v>
      </c>
      <c r="BT60" s="50">
        <f t="shared" si="3"/>
        <v>1897755</v>
      </c>
      <c r="BU60" s="50">
        <f t="shared" si="4"/>
        <v>224759024</v>
      </c>
      <c r="BV60" s="76"/>
      <c r="BW60" s="76"/>
      <c r="BX60" s="76"/>
    </row>
    <row r="61" spans="1:76" ht="63.75" x14ac:dyDescent="0.25">
      <c r="A61" s="20" t="s">
        <v>172</v>
      </c>
      <c r="B61" s="33">
        <v>44330</v>
      </c>
      <c r="C61" s="34">
        <v>0.33061832183619994</v>
      </c>
      <c r="D61" s="34">
        <v>0.2767</v>
      </c>
      <c r="E61" s="131">
        <v>0.33061832183619994</v>
      </c>
      <c r="F61" s="131">
        <v>0.2767</v>
      </c>
      <c r="G61" s="134"/>
      <c r="H61" s="134"/>
      <c r="I61" s="35">
        <f t="shared" si="2"/>
        <v>-5.3918321836199934E-2</v>
      </c>
      <c r="J61" s="45">
        <v>44817</v>
      </c>
      <c r="K61" s="80">
        <v>-138</v>
      </c>
      <c r="L61" s="46">
        <v>243.5</v>
      </c>
      <c r="M61" s="32">
        <v>487</v>
      </c>
      <c r="N61" s="37">
        <v>85427</v>
      </c>
      <c r="O61" s="37">
        <v>727017</v>
      </c>
      <c r="P61" s="37">
        <v>727017</v>
      </c>
      <c r="Q61" s="38">
        <v>25</v>
      </c>
      <c r="R61" s="38">
        <v>23</v>
      </c>
      <c r="S61" s="39">
        <f t="shared" si="1"/>
        <v>2</v>
      </c>
      <c r="T61" s="48">
        <v>0.90469999999999995</v>
      </c>
      <c r="U61" s="48">
        <v>0.74060000000000004</v>
      </c>
      <c r="V61" s="48">
        <v>0.92569999999999997</v>
      </c>
      <c r="W61" s="48">
        <v>0.8861</v>
      </c>
      <c r="X61" s="48">
        <v>0.27339999999999998</v>
      </c>
      <c r="Y61" s="48">
        <v>0.21940000000000001</v>
      </c>
      <c r="Z61" s="48">
        <v>0</v>
      </c>
      <c r="AA61" s="48">
        <v>0</v>
      </c>
      <c r="AB61" s="14" t="s">
        <v>78</v>
      </c>
      <c r="AC61" s="14" t="s">
        <v>79</v>
      </c>
      <c r="AD61" s="49" t="s">
        <v>206</v>
      </c>
      <c r="AE61" s="14" t="s">
        <v>80</v>
      </c>
      <c r="AF61" s="14" t="s">
        <v>81</v>
      </c>
      <c r="AG61" s="49" t="s">
        <v>82</v>
      </c>
      <c r="AH61" s="49" t="s">
        <v>208</v>
      </c>
      <c r="AI61" s="14" t="s">
        <v>80</v>
      </c>
      <c r="AJ61" s="14" t="s">
        <v>83</v>
      </c>
      <c r="AK61" s="49" t="s">
        <v>84</v>
      </c>
      <c r="AL61" s="49" t="s">
        <v>51</v>
      </c>
      <c r="AM61" s="14" t="s">
        <v>80</v>
      </c>
      <c r="AN61" s="15" t="s">
        <v>210</v>
      </c>
      <c r="AO61" s="15" t="s">
        <v>211</v>
      </c>
      <c r="AP61" s="15" t="s">
        <v>212</v>
      </c>
      <c r="AQ61" s="15" t="s">
        <v>217</v>
      </c>
      <c r="AR61" s="15" t="s">
        <v>209</v>
      </c>
      <c r="AS61" s="15" t="s">
        <v>93</v>
      </c>
      <c r="AT61" s="15" t="s">
        <v>94</v>
      </c>
      <c r="AU61" s="15" t="s">
        <v>95</v>
      </c>
      <c r="AV61" s="15" t="s">
        <v>213</v>
      </c>
      <c r="AW61" s="15" t="s">
        <v>214</v>
      </c>
      <c r="AX61" s="15" t="s">
        <v>96</v>
      </c>
      <c r="AY61" s="51">
        <v>15</v>
      </c>
      <c r="AZ61" s="51">
        <v>12</v>
      </c>
      <c r="BA61" s="51">
        <v>7</v>
      </c>
      <c r="BB61" s="51">
        <v>4</v>
      </c>
      <c r="BC61" s="51"/>
      <c r="BD61" s="51">
        <v>0</v>
      </c>
      <c r="BE61" s="51">
        <v>0</v>
      </c>
      <c r="BF61" s="51">
        <v>0</v>
      </c>
      <c r="BG61" s="51">
        <v>0</v>
      </c>
      <c r="BH61" s="51"/>
      <c r="BI61" s="51"/>
      <c r="BJ61" s="51">
        <v>8</v>
      </c>
      <c r="BK61" s="51">
        <v>8</v>
      </c>
      <c r="BL61" s="51">
        <v>7</v>
      </c>
      <c r="BM61" s="51">
        <v>0</v>
      </c>
      <c r="BN61" s="52"/>
      <c r="BO61" s="16">
        <v>224759024</v>
      </c>
      <c r="BP61" s="17">
        <v>0</v>
      </c>
      <c r="BQ61" s="17">
        <v>37749514</v>
      </c>
      <c r="BR61" s="17">
        <v>35851759</v>
      </c>
      <c r="BS61" s="17">
        <v>35851759</v>
      </c>
      <c r="BT61" s="50">
        <f t="shared" si="3"/>
        <v>1897755</v>
      </c>
      <c r="BU61" s="50">
        <f t="shared" si="4"/>
        <v>224759024</v>
      </c>
      <c r="BV61" s="76"/>
      <c r="BW61" s="76"/>
      <c r="BX61" s="76"/>
    </row>
    <row r="62" spans="1:76" ht="63.75" x14ac:dyDescent="0.25">
      <c r="A62" s="20" t="s">
        <v>172</v>
      </c>
      <c r="B62" s="33">
        <v>44337</v>
      </c>
      <c r="C62" s="34">
        <v>0.34770543721384589</v>
      </c>
      <c r="D62" s="34">
        <v>0.28499999999999998</v>
      </c>
      <c r="E62" s="131">
        <v>0.34770543721384589</v>
      </c>
      <c r="F62" s="131">
        <v>0.28499999999999998</v>
      </c>
      <c r="G62" s="134"/>
      <c r="H62" s="134"/>
      <c r="I62" s="35">
        <f t="shared" si="2"/>
        <v>-6.2705437213845916E-2</v>
      </c>
      <c r="J62" s="45">
        <v>44832</v>
      </c>
      <c r="K62" s="80">
        <v>-144</v>
      </c>
      <c r="L62" s="46">
        <v>248.5</v>
      </c>
      <c r="M62" s="32">
        <v>497</v>
      </c>
      <c r="N62" s="37">
        <v>89333</v>
      </c>
      <c r="O62" s="37">
        <v>762171</v>
      </c>
      <c r="P62" s="37">
        <v>762171</v>
      </c>
      <c r="Q62" s="38">
        <v>25</v>
      </c>
      <c r="R62" s="38">
        <v>23</v>
      </c>
      <c r="S62" s="39">
        <f t="shared" si="1"/>
        <v>2</v>
      </c>
      <c r="T62" s="48">
        <v>0.90920000000000001</v>
      </c>
      <c r="U62" s="48">
        <v>0.74880000000000002</v>
      </c>
      <c r="V62" s="48">
        <v>0.93259999999999998</v>
      </c>
      <c r="W62" s="48">
        <v>0.89280000000000004</v>
      </c>
      <c r="X62" s="48">
        <v>0.29220000000000002</v>
      </c>
      <c r="Y62" s="48">
        <v>0.22819999999999999</v>
      </c>
      <c r="Z62" s="48">
        <v>0</v>
      </c>
      <c r="AA62" s="48">
        <v>0</v>
      </c>
      <c r="AB62" s="14" t="s">
        <v>78</v>
      </c>
      <c r="AC62" s="14" t="s">
        <v>79</v>
      </c>
      <c r="AD62" s="49" t="s">
        <v>206</v>
      </c>
      <c r="AE62" s="14" t="s">
        <v>80</v>
      </c>
      <c r="AF62" s="14" t="s">
        <v>81</v>
      </c>
      <c r="AG62" s="49" t="s">
        <v>82</v>
      </c>
      <c r="AH62" s="49" t="s">
        <v>208</v>
      </c>
      <c r="AI62" s="14" t="s">
        <v>80</v>
      </c>
      <c r="AJ62" s="14" t="s">
        <v>83</v>
      </c>
      <c r="AK62" s="49" t="s">
        <v>84</v>
      </c>
      <c r="AL62" s="49" t="s">
        <v>51</v>
      </c>
      <c r="AM62" s="14" t="s">
        <v>80</v>
      </c>
      <c r="AN62" s="15" t="s">
        <v>210</v>
      </c>
      <c r="AO62" s="15" t="s">
        <v>211</v>
      </c>
      <c r="AP62" s="15" t="s">
        <v>212</v>
      </c>
      <c r="AQ62" s="15" t="s">
        <v>217</v>
      </c>
      <c r="AR62" s="15" t="s">
        <v>209</v>
      </c>
      <c r="AS62" s="15" t="s">
        <v>93</v>
      </c>
      <c r="AT62" s="15" t="s">
        <v>94</v>
      </c>
      <c r="AU62" s="15" t="s">
        <v>95</v>
      </c>
      <c r="AV62" s="15" t="s">
        <v>213</v>
      </c>
      <c r="AW62" s="15" t="s">
        <v>214</v>
      </c>
      <c r="AX62" s="15" t="s">
        <v>96</v>
      </c>
      <c r="AY62" s="51">
        <v>15</v>
      </c>
      <c r="AZ62" s="51">
        <v>12</v>
      </c>
      <c r="BA62" s="51">
        <v>7</v>
      </c>
      <c r="BB62" s="51">
        <v>4</v>
      </c>
      <c r="BC62" s="51"/>
      <c r="BD62" s="51">
        <v>0</v>
      </c>
      <c r="BE62" s="51">
        <v>0</v>
      </c>
      <c r="BF62" s="51">
        <v>0</v>
      </c>
      <c r="BG62" s="51">
        <v>0</v>
      </c>
      <c r="BH62" s="51"/>
      <c r="BI62" s="51"/>
      <c r="BJ62" s="51">
        <v>8</v>
      </c>
      <c r="BK62" s="51">
        <v>8</v>
      </c>
      <c r="BL62" s="51">
        <v>7</v>
      </c>
      <c r="BM62" s="51">
        <v>0</v>
      </c>
      <c r="BN62" s="52"/>
      <c r="BO62" s="16">
        <v>224759024</v>
      </c>
      <c r="BP62" s="17">
        <v>0</v>
      </c>
      <c r="BQ62" s="17">
        <v>38224722.340000004</v>
      </c>
      <c r="BR62" s="17">
        <v>35851759</v>
      </c>
      <c r="BS62" s="17">
        <v>35851759</v>
      </c>
      <c r="BT62" s="50">
        <f t="shared" si="3"/>
        <v>2372963.3400000036</v>
      </c>
      <c r="BU62" s="50">
        <f t="shared" si="4"/>
        <v>224759024</v>
      </c>
      <c r="BV62" s="76"/>
      <c r="BW62" s="76"/>
      <c r="BX62" s="76"/>
    </row>
    <row r="63" spans="1:76" ht="63.75" x14ac:dyDescent="0.25">
      <c r="A63" s="20" t="s">
        <v>172</v>
      </c>
      <c r="B63" s="33">
        <v>44344</v>
      </c>
      <c r="C63" s="34">
        <v>0.37230000000000002</v>
      </c>
      <c r="D63" s="34">
        <v>0.29380000000000001</v>
      </c>
      <c r="E63" s="131">
        <v>0.37230000000000002</v>
      </c>
      <c r="F63" s="131">
        <v>0.29380000000000001</v>
      </c>
      <c r="G63" s="134"/>
      <c r="H63" s="134"/>
      <c r="I63" s="35">
        <f t="shared" si="2"/>
        <v>-7.8500000000000014E-2</v>
      </c>
      <c r="J63" s="45">
        <v>44838</v>
      </c>
      <c r="K63" s="80">
        <v>-150</v>
      </c>
      <c r="L63" s="46">
        <v>248.5</v>
      </c>
      <c r="M63" s="32">
        <v>497</v>
      </c>
      <c r="N63" s="37">
        <v>93215</v>
      </c>
      <c r="O63" s="37">
        <v>797109</v>
      </c>
      <c r="P63" s="37">
        <v>797109</v>
      </c>
      <c r="Q63" s="38">
        <v>25</v>
      </c>
      <c r="R63" s="38">
        <v>23</v>
      </c>
      <c r="S63" s="39">
        <f t="shared" si="1"/>
        <v>2</v>
      </c>
      <c r="T63" s="48">
        <v>0.91469999999999996</v>
      </c>
      <c r="U63" s="48">
        <v>0.75739999999999996</v>
      </c>
      <c r="V63" s="48">
        <v>0.93989999999999996</v>
      </c>
      <c r="W63" s="48">
        <v>0.90180000000000005</v>
      </c>
      <c r="X63" s="48">
        <v>0.32069999999999999</v>
      </c>
      <c r="Y63" s="48">
        <v>0.23730000000000001</v>
      </c>
      <c r="Z63" s="48">
        <v>0</v>
      </c>
      <c r="AA63" s="48">
        <v>0</v>
      </c>
      <c r="AB63" s="14" t="s">
        <v>78</v>
      </c>
      <c r="AC63" s="14" t="s">
        <v>79</v>
      </c>
      <c r="AD63" s="49" t="s">
        <v>206</v>
      </c>
      <c r="AE63" s="14" t="s">
        <v>80</v>
      </c>
      <c r="AF63" s="14" t="s">
        <v>81</v>
      </c>
      <c r="AG63" s="49" t="s">
        <v>82</v>
      </c>
      <c r="AH63" s="49" t="s">
        <v>208</v>
      </c>
      <c r="AI63" s="14" t="s">
        <v>80</v>
      </c>
      <c r="AJ63" s="14" t="s">
        <v>83</v>
      </c>
      <c r="AK63" s="49" t="s">
        <v>84</v>
      </c>
      <c r="AL63" s="49" t="s">
        <v>51</v>
      </c>
      <c r="AM63" s="14" t="s">
        <v>80</v>
      </c>
      <c r="AN63" s="15" t="s">
        <v>210</v>
      </c>
      <c r="AO63" s="15" t="s">
        <v>211</v>
      </c>
      <c r="AP63" s="15" t="s">
        <v>212</v>
      </c>
      <c r="AQ63" s="15" t="s">
        <v>217</v>
      </c>
      <c r="AR63" s="15" t="s">
        <v>209</v>
      </c>
      <c r="AS63" s="15" t="s">
        <v>93</v>
      </c>
      <c r="AT63" s="15" t="s">
        <v>94</v>
      </c>
      <c r="AU63" s="15" t="s">
        <v>95</v>
      </c>
      <c r="AV63" s="15" t="s">
        <v>213</v>
      </c>
      <c r="AW63" s="15" t="s">
        <v>214</v>
      </c>
      <c r="AX63" s="15" t="s">
        <v>96</v>
      </c>
      <c r="AY63" s="51">
        <v>15</v>
      </c>
      <c r="AZ63" s="51">
        <v>12</v>
      </c>
      <c r="BA63" s="51">
        <v>7</v>
      </c>
      <c r="BB63" s="51">
        <v>4</v>
      </c>
      <c r="BC63" s="51"/>
      <c r="BD63" s="51">
        <v>0</v>
      </c>
      <c r="BE63" s="51">
        <v>0</v>
      </c>
      <c r="BF63" s="51">
        <v>0</v>
      </c>
      <c r="BG63" s="51">
        <v>0</v>
      </c>
      <c r="BH63" s="51"/>
      <c r="BI63" s="51"/>
      <c r="BJ63" s="51">
        <v>8</v>
      </c>
      <c r="BK63" s="51">
        <v>8</v>
      </c>
      <c r="BL63" s="51">
        <v>7</v>
      </c>
      <c r="BM63" s="51">
        <v>0</v>
      </c>
      <c r="BN63" s="52"/>
      <c r="BO63" s="16">
        <v>224759024</v>
      </c>
      <c r="BP63" s="17">
        <v>0</v>
      </c>
      <c r="BQ63" s="17">
        <v>38224722.340000004</v>
      </c>
      <c r="BR63" s="17">
        <v>35851759</v>
      </c>
      <c r="BS63" s="17">
        <v>35851759</v>
      </c>
      <c r="BT63" s="50">
        <f t="shared" si="3"/>
        <v>2372963.3400000036</v>
      </c>
      <c r="BU63" s="50">
        <f t="shared" si="4"/>
        <v>224759024</v>
      </c>
      <c r="BV63" s="76"/>
      <c r="BW63" s="76"/>
      <c r="BX63" s="76"/>
    </row>
    <row r="64" spans="1:76" ht="63.75" x14ac:dyDescent="0.25">
      <c r="A64" s="20" t="s">
        <v>172</v>
      </c>
      <c r="B64" s="33">
        <v>44351</v>
      </c>
      <c r="C64" s="34">
        <v>0.3992</v>
      </c>
      <c r="D64" s="34">
        <v>0.29559999999999997</v>
      </c>
      <c r="E64" s="131">
        <v>0.3992</v>
      </c>
      <c r="F64" s="131">
        <v>0.29559999999999997</v>
      </c>
      <c r="G64" s="134"/>
      <c r="H64" s="134"/>
      <c r="I64" s="35">
        <f t="shared" si="2"/>
        <v>-0.10360000000000003</v>
      </c>
      <c r="J64" s="45">
        <v>44845</v>
      </c>
      <c r="K64" s="80">
        <v>-150</v>
      </c>
      <c r="L64" s="46">
        <v>248.5</v>
      </c>
      <c r="M64" s="32">
        <v>497</v>
      </c>
      <c r="N64" s="37">
        <v>97097</v>
      </c>
      <c r="O64" s="37">
        <v>832047</v>
      </c>
      <c r="P64" s="37">
        <v>832047</v>
      </c>
      <c r="Q64" s="38">
        <v>25</v>
      </c>
      <c r="R64" s="38">
        <v>23</v>
      </c>
      <c r="S64" s="39">
        <f t="shared" si="1"/>
        <v>2</v>
      </c>
      <c r="T64" s="48">
        <v>0.91949999999999998</v>
      </c>
      <c r="U64" s="48">
        <v>0.76070000000000004</v>
      </c>
      <c r="V64" s="48">
        <v>0.94589999999999996</v>
      </c>
      <c r="W64" s="48">
        <v>0.90700000000000003</v>
      </c>
      <c r="X64" s="48">
        <v>0.35120000000000001</v>
      </c>
      <c r="Y64" s="48">
        <v>0.2389</v>
      </c>
      <c r="Z64" s="48">
        <v>0</v>
      </c>
      <c r="AA64" s="48">
        <v>0</v>
      </c>
      <c r="AB64" s="14" t="s">
        <v>78</v>
      </c>
      <c r="AC64" s="14" t="s">
        <v>79</v>
      </c>
      <c r="AD64" s="49" t="s">
        <v>206</v>
      </c>
      <c r="AE64" s="14" t="s">
        <v>80</v>
      </c>
      <c r="AF64" s="14" t="s">
        <v>81</v>
      </c>
      <c r="AG64" s="49" t="s">
        <v>82</v>
      </c>
      <c r="AH64" s="49" t="s">
        <v>208</v>
      </c>
      <c r="AI64" s="14" t="s">
        <v>80</v>
      </c>
      <c r="AJ64" s="14" t="s">
        <v>83</v>
      </c>
      <c r="AK64" s="49" t="s">
        <v>84</v>
      </c>
      <c r="AL64" s="49" t="s">
        <v>51</v>
      </c>
      <c r="AM64" s="14" t="s">
        <v>80</v>
      </c>
      <c r="AN64" s="15" t="s">
        <v>210</v>
      </c>
      <c r="AO64" s="15" t="s">
        <v>211</v>
      </c>
      <c r="AP64" s="15" t="s">
        <v>212</v>
      </c>
      <c r="AQ64" s="15" t="s">
        <v>217</v>
      </c>
      <c r="AR64" s="15" t="s">
        <v>209</v>
      </c>
      <c r="AS64" s="15" t="s">
        <v>93</v>
      </c>
      <c r="AT64" s="15" t="s">
        <v>94</v>
      </c>
      <c r="AU64" s="15" t="s">
        <v>95</v>
      </c>
      <c r="AV64" s="15" t="s">
        <v>213</v>
      </c>
      <c r="AW64" s="15" t="s">
        <v>214</v>
      </c>
      <c r="AX64" s="15" t="s">
        <v>96</v>
      </c>
      <c r="AY64" s="51">
        <v>17</v>
      </c>
      <c r="AZ64" s="51">
        <v>12</v>
      </c>
      <c r="BA64" s="51">
        <v>7</v>
      </c>
      <c r="BB64" s="51">
        <v>4</v>
      </c>
      <c r="BC64" s="51"/>
      <c r="BD64" s="51">
        <v>0</v>
      </c>
      <c r="BE64" s="51">
        <v>0</v>
      </c>
      <c r="BF64" s="51">
        <v>0</v>
      </c>
      <c r="BG64" s="51">
        <v>0</v>
      </c>
      <c r="BH64" s="51"/>
      <c r="BI64" s="51"/>
      <c r="BJ64" s="51">
        <v>8</v>
      </c>
      <c r="BK64" s="51">
        <v>8</v>
      </c>
      <c r="BL64" s="51">
        <v>6</v>
      </c>
      <c r="BM64" s="51">
        <v>0</v>
      </c>
      <c r="BN64" s="52"/>
      <c r="BO64" s="16">
        <v>224759024</v>
      </c>
      <c r="BP64" s="17">
        <v>0</v>
      </c>
      <c r="BQ64" s="17">
        <v>38224722.340000004</v>
      </c>
      <c r="BR64" s="17">
        <v>37910212.770000003</v>
      </c>
      <c r="BS64" s="17">
        <v>37910212.770000003</v>
      </c>
      <c r="BT64" s="50">
        <f t="shared" si="3"/>
        <v>314509.5700000003</v>
      </c>
      <c r="BU64" s="50">
        <f t="shared" si="4"/>
        <v>224759024</v>
      </c>
      <c r="BV64" s="76"/>
      <c r="BW64" s="76"/>
      <c r="BX64" s="76"/>
    </row>
    <row r="65" spans="1:76" ht="63.75" x14ac:dyDescent="0.25">
      <c r="A65" s="20" t="s">
        <v>172</v>
      </c>
      <c r="B65" s="33">
        <v>44358</v>
      </c>
      <c r="C65" s="34">
        <v>0.42649999999999999</v>
      </c>
      <c r="D65" s="34">
        <v>0.2974</v>
      </c>
      <c r="E65" s="131">
        <v>0.42649999999999999</v>
      </c>
      <c r="F65" s="131">
        <v>0.2974</v>
      </c>
      <c r="G65" s="134"/>
      <c r="H65" s="134"/>
      <c r="I65" s="35">
        <f t="shared" si="2"/>
        <v>-0.12909999999999999</v>
      </c>
      <c r="J65" s="45">
        <v>44852</v>
      </c>
      <c r="K65" s="80">
        <v>-157</v>
      </c>
      <c r="L65" s="46">
        <v>248.5</v>
      </c>
      <c r="M65" s="32">
        <v>497</v>
      </c>
      <c r="N65" s="37">
        <v>100979</v>
      </c>
      <c r="O65" s="37">
        <v>866985</v>
      </c>
      <c r="P65" s="37">
        <v>866985</v>
      </c>
      <c r="Q65" s="38">
        <v>25</v>
      </c>
      <c r="R65" s="38">
        <v>23</v>
      </c>
      <c r="S65" s="39">
        <f t="shared" si="1"/>
        <v>2</v>
      </c>
      <c r="T65" s="48">
        <v>0.92279999999999995</v>
      </c>
      <c r="U65" s="48">
        <v>0.76590000000000003</v>
      </c>
      <c r="V65" s="48">
        <v>0.95079999999999998</v>
      </c>
      <c r="W65" s="48">
        <v>0.91049999999999998</v>
      </c>
      <c r="X65" s="48">
        <v>0.38219999999999998</v>
      </c>
      <c r="Y65" s="48">
        <v>0.24049999999999999</v>
      </c>
      <c r="Z65" s="48">
        <v>0</v>
      </c>
      <c r="AA65" s="48">
        <v>0</v>
      </c>
      <c r="AB65" s="14" t="s">
        <v>78</v>
      </c>
      <c r="AC65" s="14" t="s">
        <v>79</v>
      </c>
      <c r="AD65" s="49" t="s">
        <v>206</v>
      </c>
      <c r="AE65" s="14" t="s">
        <v>80</v>
      </c>
      <c r="AF65" s="14" t="s">
        <v>81</v>
      </c>
      <c r="AG65" s="49" t="s">
        <v>82</v>
      </c>
      <c r="AH65" s="49" t="s">
        <v>208</v>
      </c>
      <c r="AI65" s="14" t="s">
        <v>80</v>
      </c>
      <c r="AJ65" s="14" t="s">
        <v>83</v>
      </c>
      <c r="AK65" s="49" t="s">
        <v>84</v>
      </c>
      <c r="AL65" s="49" t="s">
        <v>51</v>
      </c>
      <c r="AM65" s="14" t="s">
        <v>80</v>
      </c>
      <c r="AN65" s="15" t="s">
        <v>210</v>
      </c>
      <c r="AO65" s="15" t="s">
        <v>211</v>
      </c>
      <c r="AP65" s="15" t="s">
        <v>212</v>
      </c>
      <c r="AQ65" s="15" t="s">
        <v>217</v>
      </c>
      <c r="AR65" s="15" t="s">
        <v>209</v>
      </c>
      <c r="AS65" s="15" t="s">
        <v>93</v>
      </c>
      <c r="AT65" s="15" t="s">
        <v>94</v>
      </c>
      <c r="AU65" s="15" t="s">
        <v>95</v>
      </c>
      <c r="AV65" s="15" t="s">
        <v>213</v>
      </c>
      <c r="AW65" s="15" t="s">
        <v>214</v>
      </c>
      <c r="AX65" s="15" t="s">
        <v>96</v>
      </c>
      <c r="AY65" s="51">
        <v>17</v>
      </c>
      <c r="AZ65" s="51">
        <v>14</v>
      </c>
      <c r="BA65" s="51">
        <v>9</v>
      </c>
      <c r="BB65" s="51">
        <v>5</v>
      </c>
      <c r="BC65" s="51"/>
      <c r="BD65" s="51">
        <v>0</v>
      </c>
      <c r="BE65" s="51">
        <v>0</v>
      </c>
      <c r="BF65" s="51">
        <v>0</v>
      </c>
      <c r="BG65" s="51">
        <v>0</v>
      </c>
      <c r="BH65" s="51"/>
      <c r="BI65" s="51"/>
      <c r="BJ65" s="51">
        <v>8</v>
      </c>
      <c r="BK65" s="51">
        <v>8</v>
      </c>
      <c r="BL65" s="51">
        <v>7</v>
      </c>
      <c r="BM65" s="51">
        <v>0</v>
      </c>
      <c r="BN65" s="52"/>
      <c r="BO65" s="16">
        <v>224759024</v>
      </c>
      <c r="BP65" s="17">
        <v>0</v>
      </c>
      <c r="BQ65" s="17">
        <v>38224722.340000004</v>
      </c>
      <c r="BR65" s="17">
        <v>37910212.770000003</v>
      </c>
      <c r="BS65" s="17">
        <v>37910212.770000003</v>
      </c>
      <c r="BT65" s="50">
        <f t="shared" si="3"/>
        <v>314509.5700000003</v>
      </c>
      <c r="BU65" s="50">
        <f t="shared" si="4"/>
        <v>224759024</v>
      </c>
      <c r="BV65" s="76"/>
      <c r="BW65" s="76"/>
      <c r="BX65" s="76"/>
    </row>
    <row r="66" spans="1:76" ht="63.75" x14ac:dyDescent="0.25">
      <c r="A66" s="20" t="s">
        <v>172</v>
      </c>
      <c r="B66" s="33">
        <v>44365</v>
      </c>
      <c r="C66" s="34">
        <v>0.45079999999999998</v>
      </c>
      <c r="D66" s="34">
        <v>0.29909999999999998</v>
      </c>
      <c r="E66" s="131">
        <v>0.45079999999999998</v>
      </c>
      <c r="F66" s="131">
        <v>0.29909999999999998</v>
      </c>
      <c r="G66" s="134"/>
      <c r="H66" s="134"/>
      <c r="I66" s="35">
        <f t="shared" ref="I66:I97" si="5">D66-C66</f>
        <v>-0.1517</v>
      </c>
      <c r="J66" s="45">
        <v>44867</v>
      </c>
      <c r="K66" s="80">
        <v>-161</v>
      </c>
      <c r="L66" s="46">
        <v>248.5</v>
      </c>
      <c r="M66" s="32">
        <v>497</v>
      </c>
      <c r="N66" s="37">
        <v>104861</v>
      </c>
      <c r="O66" s="37">
        <v>901923</v>
      </c>
      <c r="P66" s="37">
        <v>901923</v>
      </c>
      <c r="Q66" s="38">
        <v>25</v>
      </c>
      <c r="R66" s="38">
        <v>23</v>
      </c>
      <c r="S66" s="39">
        <f t="shared" si="1"/>
        <v>2</v>
      </c>
      <c r="T66" s="48">
        <v>0.92610000000000003</v>
      </c>
      <c r="U66" s="48">
        <v>0.79320000000000002</v>
      </c>
      <c r="V66" s="48">
        <v>0.95579999999999998</v>
      </c>
      <c r="W66" s="48">
        <v>0.91400000000000003</v>
      </c>
      <c r="X66" s="48">
        <v>0.40989999999999999</v>
      </c>
      <c r="Y66" s="48">
        <v>0.2414</v>
      </c>
      <c r="Z66" s="48">
        <v>0</v>
      </c>
      <c r="AA66" s="48">
        <v>0</v>
      </c>
      <c r="AB66" s="14" t="s">
        <v>78</v>
      </c>
      <c r="AC66" s="14" t="s">
        <v>79</v>
      </c>
      <c r="AD66" s="49" t="s">
        <v>206</v>
      </c>
      <c r="AE66" s="14" t="s">
        <v>80</v>
      </c>
      <c r="AF66" s="14" t="s">
        <v>81</v>
      </c>
      <c r="AG66" s="49" t="s">
        <v>82</v>
      </c>
      <c r="AH66" s="49" t="s">
        <v>208</v>
      </c>
      <c r="AI66" s="14" t="s">
        <v>80</v>
      </c>
      <c r="AJ66" s="14" t="s">
        <v>83</v>
      </c>
      <c r="AK66" s="49" t="s">
        <v>84</v>
      </c>
      <c r="AL66" s="49" t="s">
        <v>51</v>
      </c>
      <c r="AM66" s="14" t="s">
        <v>80</v>
      </c>
      <c r="AN66" s="15" t="s">
        <v>210</v>
      </c>
      <c r="AO66" s="15" t="s">
        <v>211</v>
      </c>
      <c r="AP66" s="15" t="s">
        <v>212</v>
      </c>
      <c r="AQ66" s="15" t="s">
        <v>217</v>
      </c>
      <c r="AR66" s="15" t="s">
        <v>209</v>
      </c>
      <c r="AS66" s="15" t="s">
        <v>93</v>
      </c>
      <c r="AT66" s="15" t="s">
        <v>94</v>
      </c>
      <c r="AU66" s="15" t="s">
        <v>95</v>
      </c>
      <c r="AV66" s="15" t="s">
        <v>213</v>
      </c>
      <c r="AW66" s="15" t="s">
        <v>214</v>
      </c>
      <c r="AX66" s="15" t="s">
        <v>96</v>
      </c>
      <c r="AY66" s="51">
        <v>17</v>
      </c>
      <c r="AZ66" s="51">
        <v>14</v>
      </c>
      <c r="BA66" s="51">
        <v>9</v>
      </c>
      <c r="BB66" s="51">
        <v>5</v>
      </c>
      <c r="BC66" s="51"/>
      <c r="BD66" s="51">
        <v>0</v>
      </c>
      <c r="BE66" s="51">
        <v>0</v>
      </c>
      <c r="BF66" s="51">
        <v>0</v>
      </c>
      <c r="BG66" s="51">
        <v>0</v>
      </c>
      <c r="BH66" s="51"/>
      <c r="BI66" s="51"/>
      <c r="BJ66" s="51">
        <v>8</v>
      </c>
      <c r="BK66" s="51">
        <v>8</v>
      </c>
      <c r="BL66" s="51">
        <v>7</v>
      </c>
      <c r="BM66" s="51">
        <v>0</v>
      </c>
      <c r="BN66" s="52"/>
      <c r="BO66" s="16">
        <v>224759024</v>
      </c>
      <c r="BP66" s="17">
        <v>0</v>
      </c>
      <c r="BQ66" s="17">
        <v>38224722.340000004</v>
      </c>
      <c r="BR66" s="17">
        <v>37910212.770000003</v>
      </c>
      <c r="BS66" s="17">
        <v>37910212.770000003</v>
      </c>
      <c r="BT66" s="50">
        <f t="shared" si="3"/>
        <v>314509.5700000003</v>
      </c>
      <c r="BU66" s="50">
        <f t="shared" si="4"/>
        <v>224759024</v>
      </c>
      <c r="BV66" s="76"/>
      <c r="BW66" s="76"/>
      <c r="BX66" s="76"/>
    </row>
    <row r="67" spans="1:76" ht="63.75" x14ac:dyDescent="0.25">
      <c r="A67" s="20" t="s">
        <v>172</v>
      </c>
      <c r="B67" s="33">
        <v>44372</v>
      </c>
      <c r="C67" s="34">
        <v>0.47439999999999999</v>
      </c>
      <c r="D67" s="34">
        <v>0.30159999999999998</v>
      </c>
      <c r="E67" s="131">
        <v>0.47439999999999999</v>
      </c>
      <c r="F67" s="131">
        <v>0.30159999999999998</v>
      </c>
      <c r="G67" s="134"/>
      <c r="H67" s="134"/>
      <c r="I67" s="35">
        <f t="shared" si="5"/>
        <v>-0.17280000000000001</v>
      </c>
      <c r="J67" s="45">
        <v>44874</v>
      </c>
      <c r="K67" s="80">
        <v>-164</v>
      </c>
      <c r="L67" s="46">
        <v>316.5</v>
      </c>
      <c r="M67" s="32">
        <v>633</v>
      </c>
      <c r="N67" s="37">
        <v>108743</v>
      </c>
      <c r="O67" s="37">
        <v>936861</v>
      </c>
      <c r="P67" s="37">
        <v>936861</v>
      </c>
      <c r="Q67" s="38">
        <v>25</v>
      </c>
      <c r="R67" s="38">
        <v>23</v>
      </c>
      <c r="S67" s="39">
        <f t="shared" ref="S67:S130" si="6">Q67-R67</f>
        <v>2</v>
      </c>
      <c r="T67" s="48">
        <v>0.92869999999999997</v>
      </c>
      <c r="U67" s="48">
        <v>0.82909999999999995</v>
      </c>
      <c r="V67" s="48">
        <v>0.96079999999999999</v>
      </c>
      <c r="W67" s="48">
        <v>0.91720000000000002</v>
      </c>
      <c r="X67" s="48">
        <v>0.43659999999999999</v>
      </c>
      <c r="Y67" s="48">
        <v>0.24310000000000001</v>
      </c>
      <c r="Z67" s="48">
        <v>0</v>
      </c>
      <c r="AA67" s="48">
        <v>0</v>
      </c>
      <c r="AB67" s="14" t="s">
        <v>78</v>
      </c>
      <c r="AC67" s="14" t="s">
        <v>79</v>
      </c>
      <c r="AD67" s="49" t="s">
        <v>206</v>
      </c>
      <c r="AE67" s="14" t="s">
        <v>80</v>
      </c>
      <c r="AF67" s="14" t="s">
        <v>81</v>
      </c>
      <c r="AG67" s="49" t="s">
        <v>82</v>
      </c>
      <c r="AH67" s="49" t="s">
        <v>208</v>
      </c>
      <c r="AI67" s="14" t="s">
        <v>80</v>
      </c>
      <c r="AJ67" s="14" t="s">
        <v>83</v>
      </c>
      <c r="AK67" s="49" t="s">
        <v>84</v>
      </c>
      <c r="AL67" s="49" t="s">
        <v>51</v>
      </c>
      <c r="AM67" s="14" t="s">
        <v>80</v>
      </c>
      <c r="AN67" s="15" t="s">
        <v>210</v>
      </c>
      <c r="AO67" s="15" t="s">
        <v>211</v>
      </c>
      <c r="AP67" s="15" t="s">
        <v>212</v>
      </c>
      <c r="AQ67" s="15" t="s">
        <v>217</v>
      </c>
      <c r="AR67" s="15" t="s">
        <v>209</v>
      </c>
      <c r="AS67" s="15" t="s">
        <v>93</v>
      </c>
      <c r="AT67" s="15" t="s">
        <v>94</v>
      </c>
      <c r="AU67" s="15" t="s">
        <v>95</v>
      </c>
      <c r="AV67" s="15" t="s">
        <v>213</v>
      </c>
      <c r="AW67" s="15" t="s">
        <v>214</v>
      </c>
      <c r="AX67" s="15" t="s">
        <v>96</v>
      </c>
      <c r="AY67" s="51">
        <v>17</v>
      </c>
      <c r="AZ67" s="51">
        <v>14</v>
      </c>
      <c r="BA67" s="51">
        <v>9</v>
      </c>
      <c r="BB67" s="51">
        <v>5</v>
      </c>
      <c r="BC67" s="51"/>
      <c r="BD67" s="51">
        <v>0</v>
      </c>
      <c r="BE67" s="51">
        <v>0</v>
      </c>
      <c r="BF67" s="51">
        <v>0</v>
      </c>
      <c r="BG67" s="51">
        <v>0</v>
      </c>
      <c r="BH67" s="51"/>
      <c r="BI67" s="51"/>
      <c r="BJ67" s="51">
        <v>8</v>
      </c>
      <c r="BK67" s="51">
        <v>8</v>
      </c>
      <c r="BL67" s="51">
        <v>7</v>
      </c>
      <c r="BM67" s="51">
        <v>0</v>
      </c>
      <c r="BN67" s="52"/>
      <c r="BO67" s="16">
        <v>224759024</v>
      </c>
      <c r="BP67" s="17">
        <v>0</v>
      </c>
      <c r="BQ67" s="17">
        <v>38224722.340000004</v>
      </c>
      <c r="BR67" s="17">
        <v>37910212.770000003</v>
      </c>
      <c r="BS67" s="17">
        <v>37910212.770000003</v>
      </c>
      <c r="BT67" s="50">
        <f t="shared" si="3"/>
        <v>314509.5700000003</v>
      </c>
      <c r="BU67" s="50">
        <f t="shared" si="4"/>
        <v>224759024</v>
      </c>
      <c r="BV67" s="76"/>
      <c r="BW67" s="76"/>
      <c r="BX67" s="76"/>
    </row>
    <row r="68" spans="1:76" ht="63.75" x14ac:dyDescent="0.25">
      <c r="A68" s="20" t="s">
        <v>172</v>
      </c>
      <c r="B68" s="33">
        <v>44379</v>
      </c>
      <c r="C68" s="34">
        <v>0.5004136396293225</v>
      </c>
      <c r="D68" s="34">
        <v>0.31130000000000002</v>
      </c>
      <c r="E68" s="131">
        <v>0.5004136396293225</v>
      </c>
      <c r="F68" s="131">
        <v>0.31130000000000002</v>
      </c>
      <c r="G68" s="134"/>
      <c r="H68" s="134"/>
      <c r="I68" s="35">
        <f t="shared" si="5"/>
        <v>-0.18911363962932248</v>
      </c>
      <c r="J68" s="33">
        <v>44881</v>
      </c>
      <c r="K68" s="80">
        <v>-166</v>
      </c>
      <c r="L68" s="46">
        <v>325.5</v>
      </c>
      <c r="M68" s="32">
        <v>651</v>
      </c>
      <c r="N68" s="37">
        <v>112625</v>
      </c>
      <c r="O68" s="37">
        <v>971799</v>
      </c>
      <c r="P68" s="37">
        <v>971799</v>
      </c>
      <c r="Q68" s="38">
        <v>28</v>
      </c>
      <c r="R68" s="38">
        <v>27</v>
      </c>
      <c r="S68" s="39">
        <f t="shared" si="6"/>
        <v>1</v>
      </c>
      <c r="T68" s="48">
        <v>0.9304</v>
      </c>
      <c r="U68" s="48">
        <v>0.86729999999999996</v>
      </c>
      <c r="V68" s="48">
        <v>0.96579999999999999</v>
      </c>
      <c r="W68" s="48">
        <v>0.92130000000000001</v>
      </c>
      <c r="X68" s="48">
        <v>0.46589999999999998</v>
      </c>
      <c r="Y68" s="48">
        <v>0.253</v>
      </c>
      <c r="Z68" s="48">
        <v>1.9E-3</v>
      </c>
      <c r="AA68" s="48">
        <v>0</v>
      </c>
      <c r="AB68" s="14" t="s">
        <v>78</v>
      </c>
      <c r="AC68" s="14" t="s">
        <v>79</v>
      </c>
      <c r="AD68" s="49" t="s">
        <v>206</v>
      </c>
      <c r="AE68" s="14" t="s">
        <v>80</v>
      </c>
      <c r="AF68" s="14" t="s">
        <v>81</v>
      </c>
      <c r="AG68" s="49" t="s">
        <v>82</v>
      </c>
      <c r="AH68" s="49" t="s">
        <v>208</v>
      </c>
      <c r="AI68" s="14" t="s">
        <v>80</v>
      </c>
      <c r="AJ68" s="14" t="s">
        <v>83</v>
      </c>
      <c r="AK68" s="49" t="s">
        <v>84</v>
      </c>
      <c r="AL68" s="49" t="s">
        <v>51</v>
      </c>
      <c r="AM68" s="14" t="s">
        <v>80</v>
      </c>
      <c r="AN68" s="15" t="s">
        <v>210</v>
      </c>
      <c r="AO68" s="15" t="s">
        <v>211</v>
      </c>
      <c r="AP68" s="15" t="s">
        <v>212</v>
      </c>
      <c r="AQ68" s="15" t="s">
        <v>217</v>
      </c>
      <c r="AR68" s="15" t="s">
        <v>209</v>
      </c>
      <c r="AS68" s="15" t="s">
        <v>93</v>
      </c>
      <c r="AT68" s="15" t="s">
        <v>94</v>
      </c>
      <c r="AU68" s="15" t="s">
        <v>95</v>
      </c>
      <c r="AV68" s="15" t="s">
        <v>213</v>
      </c>
      <c r="AW68" s="15" t="s">
        <v>214</v>
      </c>
      <c r="AX68" s="15" t="s">
        <v>96</v>
      </c>
      <c r="AY68" s="51">
        <v>17</v>
      </c>
      <c r="AZ68" s="51">
        <v>14</v>
      </c>
      <c r="BA68" s="51">
        <v>5</v>
      </c>
      <c r="BB68" s="51">
        <v>9</v>
      </c>
      <c r="BC68" s="51"/>
      <c r="BD68" s="51">
        <v>0</v>
      </c>
      <c r="BE68" s="51">
        <v>0</v>
      </c>
      <c r="BF68" s="51">
        <v>0</v>
      </c>
      <c r="BG68" s="51">
        <v>0</v>
      </c>
      <c r="BH68" s="51"/>
      <c r="BI68" s="51"/>
      <c r="BJ68" s="51">
        <v>8</v>
      </c>
      <c r="BK68" s="51">
        <v>8</v>
      </c>
      <c r="BL68" s="51">
        <v>7</v>
      </c>
      <c r="BM68" s="51">
        <v>0</v>
      </c>
      <c r="BN68" s="52"/>
      <c r="BO68" s="16">
        <v>224759024</v>
      </c>
      <c r="BP68" s="17">
        <v>0</v>
      </c>
      <c r="BQ68" s="17">
        <v>38224722.340000004</v>
      </c>
      <c r="BR68" s="17">
        <v>37910212.770000003</v>
      </c>
      <c r="BS68" s="17">
        <v>37910212.770000003</v>
      </c>
      <c r="BT68" s="50">
        <f t="shared" si="3"/>
        <v>314509.5700000003</v>
      </c>
      <c r="BU68" s="50">
        <f t="shared" si="4"/>
        <v>224759024</v>
      </c>
      <c r="BV68" s="76"/>
      <c r="BW68" s="76"/>
      <c r="BX68" s="76"/>
    </row>
    <row r="69" spans="1:76" ht="63.75" x14ac:dyDescent="0.25">
      <c r="A69" s="20" t="s">
        <v>172</v>
      </c>
      <c r="B69" s="33">
        <v>44386</v>
      </c>
      <c r="C69" s="34">
        <v>0.52459999999999996</v>
      </c>
      <c r="D69" s="34">
        <v>0.31780000000000003</v>
      </c>
      <c r="E69" s="131">
        <v>0.52459999999999996</v>
      </c>
      <c r="F69" s="131">
        <v>0.31780000000000003</v>
      </c>
      <c r="G69" s="134"/>
      <c r="H69" s="134"/>
      <c r="I69" s="35">
        <f t="shared" si="5"/>
        <v>-0.20679999999999993</v>
      </c>
      <c r="J69" s="33">
        <v>44888</v>
      </c>
      <c r="K69" s="80">
        <v>-171</v>
      </c>
      <c r="L69" s="46">
        <v>359</v>
      </c>
      <c r="M69" s="32">
        <v>718</v>
      </c>
      <c r="N69" s="37">
        <v>117419</v>
      </c>
      <c r="O69" s="37">
        <v>1014945</v>
      </c>
      <c r="P69" s="37">
        <v>1014945</v>
      </c>
      <c r="Q69" s="38">
        <v>28</v>
      </c>
      <c r="R69" s="38">
        <v>27</v>
      </c>
      <c r="S69" s="39">
        <f t="shared" si="6"/>
        <v>1</v>
      </c>
      <c r="T69" s="48">
        <v>0.93210000000000004</v>
      </c>
      <c r="U69" s="48">
        <v>0.87549999999999994</v>
      </c>
      <c r="V69" s="48">
        <v>0.9708</v>
      </c>
      <c r="W69" s="48">
        <v>0.92190000000000005</v>
      </c>
      <c r="X69" s="48">
        <v>0.49349999999999999</v>
      </c>
      <c r="Y69" s="48">
        <v>0.26029999999999998</v>
      </c>
      <c r="Z69" s="48">
        <v>1.3100000000000001E-2</v>
      </c>
      <c r="AA69" s="48">
        <v>0</v>
      </c>
      <c r="AB69" s="14" t="s">
        <v>78</v>
      </c>
      <c r="AC69" s="14" t="s">
        <v>79</v>
      </c>
      <c r="AD69" s="49" t="s">
        <v>206</v>
      </c>
      <c r="AE69" s="14" t="s">
        <v>80</v>
      </c>
      <c r="AF69" s="14" t="s">
        <v>81</v>
      </c>
      <c r="AG69" s="49" t="s">
        <v>82</v>
      </c>
      <c r="AH69" s="49" t="s">
        <v>208</v>
      </c>
      <c r="AI69" s="14" t="s">
        <v>80</v>
      </c>
      <c r="AJ69" s="14" t="s">
        <v>83</v>
      </c>
      <c r="AK69" s="49" t="s">
        <v>84</v>
      </c>
      <c r="AL69" s="49" t="s">
        <v>51</v>
      </c>
      <c r="AM69" s="14" t="s">
        <v>80</v>
      </c>
      <c r="AN69" s="15" t="s">
        <v>210</v>
      </c>
      <c r="AO69" s="15" t="s">
        <v>211</v>
      </c>
      <c r="AP69" s="15" t="s">
        <v>212</v>
      </c>
      <c r="AQ69" s="15" t="s">
        <v>217</v>
      </c>
      <c r="AR69" s="15" t="s">
        <v>209</v>
      </c>
      <c r="AS69" s="15" t="s">
        <v>93</v>
      </c>
      <c r="AT69" s="15" t="s">
        <v>94</v>
      </c>
      <c r="AU69" s="15" t="s">
        <v>95</v>
      </c>
      <c r="AV69" s="15" t="s">
        <v>213</v>
      </c>
      <c r="AW69" s="15" t="s">
        <v>214</v>
      </c>
      <c r="AX69" s="15" t="s">
        <v>96</v>
      </c>
      <c r="AY69" s="51">
        <v>19</v>
      </c>
      <c r="AZ69" s="51">
        <v>14</v>
      </c>
      <c r="BA69" s="51">
        <v>5</v>
      </c>
      <c r="BB69" s="51">
        <v>9</v>
      </c>
      <c r="BC69" s="51"/>
      <c r="BD69" s="51">
        <v>0</v>
      </c>
      <c r="BE69" s="51">
        <v>0</v>
      </c>
      <c r="BF69" s="51">
        <v>0</v>
      </c>
      <c r="BG69" s="51">
        <v>0</v>
      </c>
      <c r="BH69" s="51"/>
      <c r="BI69" s="51"/>
      <c r="BJ69" s="51">
        <v>8</v>
      </c>
      <c r="BK69" s="51">
        <v>8</v>
      </c>
      <c r="BL69" s="51">
        <v>7</v>
      </c>
      <c r="BM69" s="51">
        <v>9</v>
      </c>
      <c r="BN69" s="52"/>
      <c r="BO69" s="16">
        <v>224759024</v>
      </c>
      <c r="BP69" s="17">
        <v>0</v>
      </c>
      <c r="BQ69" s="17">
        <v>38224722.340000004</v>
      </c>
      <c r="BR69" s="17">
        <v>37910212.770000003</v>
      </c>
      <c r="BS69" s="17">
        <v>37910212.770000003</v>
      </c>
      <c r="BT69" s="50">
        <f t="shared" si="3"/>
        <v>314509.5700000003</v>
      </c>
      <c r="BU69" s="50">
        <f t="shared" si="4"/>
        <v>224759024</v>
      </c>
      <c r="BV69" s="76"/>
      <c r="BW69" s="76"/>
      <c r="BX69" s="76"/>
    </row>
    <row r="70" spans="1:76" x14ac:dyDescent="0.25">
      <c r="A70" s="20" t="s">
        <v>172</v>
      </c>
      <c r="B70" s="33">
        <v>44393</v>
      </c>
      <c r="C70" s="34">
        <v>0.54920000000000002</v>
      </c>
      <c r="D70" s="34">
        <v>0.32550000000000001</v>
      </c>
      <c r="E70" s="131">
        <v>0.54920000000000002</v>
      </c>
      <c r="F70" s="131">
        <v>0.32550000000000001</v>
      </c>
      <c r="G70" s="134"/>
      <c r="H70" s="134"/>
      <c r="I70" s="35">
        <f t="shared" si="5"/>
        <v>-0.22370000000000001</v>
      </c>
      <c r="J70" s="33">
        <v>44895</v>
      </c>
      <c r="K70" s="80">
        <v>-178</v>
      </c>
      <c r="L70" s="46">
        <v>359</v>
      </c>
      <c r="M70" s="32">
        <v>718</v>
      </c>
      <c r="N70" s="37"/>
      <c r="O70" s="37"/>
      <c r="P70" s="37"/>
      <c r="Q70" s="38">
        <v>29</v>
      </c>
      <c r="R70" s="38">
        <v>28</v>
      </c>
      <c r="S70" s="39">
        <f t="shared" si="6"/>
        <v>1</v>
      </c>
      <c r="T70" s="48">
        <v>0.93210000000000004</v>
      </c>
      <c r="U70" s="48">
        <v>0.87549999999999994</v>
      </c>
      <c r="V70" s="48">
        <v>0.9708</v>
      </c>
      <c r="W70" s="48">
        <v>0.92190000000000005</v>
      </c>
      <c r="X70" s="48">
        <v>0.49349999999999999</v>
      </c>
      <c r="Y70" s="48">
        <v>0.26029999999999998</v>
      </c>
      <c r="Z70" s="48">
        <v>1.3100000000000001E-2</v>
      </c>
      <c r="AA70" s="48">
        <v>0</v>
      </c>
      <c r="AB70" s="14"/>
      <c r="AC70" s="14"/>
      <c r="AD70" s="49"/>
      <c r="AE70" s="14"/>
      <c r="AF70" s="14"/>
      <c r="AG70" s="14"/>
      <c r="AH70" s="14"/>
      <c r="AI70" s="14"/>
      <c r="AJ70" s="14"/>
      <c r="AK70" s="14"/>
      <c r="AL70" s="14"/>
      <c r="AM70" s="14"/>
      <c r="AN70" s="15"/>
      <c r="AO70" s="15"/>
      <c r="AP70" s="15"/>
      <c r="AQ70" s="15"/>
      <c r="AR70" s="15"/>
      <c r="AS70" s="15"/>
      <c r="AT70" s="15"/>
      <c r="AU70" s="15"/>
      <c r="AV70" s="15"/>
      <c r="AW70" s="15"/>
      <c r="AX70" s="15"/>
      <c r="AY70" s="51">
        <v>19</v>
      </c>
      <c r="AZ70" s="51">
        <v>14</v>
      </c>
      <c r="BA70" s="51">
        <v>5</v>
      </c>
      <c r="BB70" s="51">
        <v>9</v>
      </c>
      <c r="BC70" s="51"/>
      <c r="BD70" s="51">
        <v>0</v>
      </c>
      <c r="BE70" s="51">
        <v>0</v>
      </c>
      <c r="BF70" s="51">
        <v>0</v>
      </c>
      <c r="BG70" s="51">
        <v>0</v>
      </c>
      <c r="BH70" s="51"/>
      <c r="BI70" s="51"/>
      <c r="BJ70" s="51">
        <v>8</v>
      </c>
      <c r="BK70" s="51">
        <v>8</v>
      </c>
      <c r="BL70" s="51">
        <v>7</v>
      </c>
      <c r="BM70" s="51">
        <v>9</v>
      </c>
      <c r="BN70" s="52"/>
      <c r="BO70" s="17"/>
      <c r="BP70" s="17"/>
      <c r="BQ70" s="17"/>
      <c r="BR70" s="17"/>
      <c r="BS70" s="17"/>
      <c r="BT70" s="50">
        <f t="shared" si="3"/>
        <v>0</v>
      </c>
      <c r="BU70" s="50">
        <f t="shared" si="4"/>
        <v>0</v>
      </c>
      <c r="BV70" s="76"/>
      <c r="BW70" s="76"/>
      <c r="BX70" s="76"/>
    </row>
    <row r="71" spans="1:76" ht="63.75" x14ac:dyDescent="0.25">
      <c r="A71" s="20" t="s">
        <v>172</v>
      </c>
      <c r="B71" s="33">
        <v>44400</v>
      </c>
      <c r="C71" s="34">
        <v>0.56036549801459212</v>
      </c>
      <c r="D71" s="34">
        <v>0.3286</v>
      </c>
      <c r="E71" s="131">
        <v>0.56036549801459212</v>
      </c>
      <c r="F71" s="131">
        <v>0.3286</v>
      </c>
      <c r="G71" s="134"/>
      <c r="H71" s="134"/>
      <c r="I71" s="35">
        <f t="shared" si="5"/>
        <v>-0.23176549801459212</v>
      </c>
      <c r="J71" s="33">
        <v>44902</v>
      </c>
      <c r="K71" s="80">
        <v>-179</v>
      </c>
      <c r="L71" s="46">
        <v>356.5</v>
      </c>
      <c r="M71" s="32">
        <v>713</v>
      </c>
      <c r="N71" s="37">
        <v>124610</v>
      </c>
      <c r="O71" s="37">
        <v>1079664</v>
      </c>
      <c r="P71" s="37">
        <v>1079664</v>
      </c>
      <c r="Q71" s="38">
        <v>29</v>
      </c>
      <c r="R71" s="38">
        <v>28</v>
      </c>
      <c r="S71" s="39">
        <f t="shared" si="6"/>
        <v>1</v>
      </c>
      <c r="T71" s="48">
        <v>0.93469999999999998</v>
      </c>
      <c r="U71" s="48">
        <v>0.88</v>
      </c>
      <c r="V71" s="48">
        <v>0.97829999999999995</v>
      </c>
      <c r="W71" s="48">
        <v>0.92249999999999999</v>
      </c>
      <c r="X71" s="48">
        <v>0.53380000000000005</v>
      </c>
      <c r="Y71" s="48">
        <v>0.27260000000000001</v>
      </c>
      <c r="Z71" s="48">
        <v>3.3099999999999997E-2</v>
      </c>
      <c r="AA71" s="48">
        <v>0</v>
      </c>
      <c r="AB71" s="14" t="s">
        <v>78</v>
      </c>
      <c r="AC71" s="14" t="s">
        <v>79</v>
      </c>
      <c r="AD71" s="49" t="s">
        <v>206</v>
      </c>
      <c r="AE71" s="14" t="s">
        <v>80</v>
      </c>
      <c r="AF71" s="14" t="s">
        <v>81</v>
      </c>
      <c r="AG71" s="49" t="s">
        <v>82</v>
      </c>
      <c r="AH71" s="49" t="s">
        <v>208</v>
      </c>
      <c r="AI71" s="14" t="s">
        <v>80</v>
      </c>
      <c r="AJ71" s="14" t="s">
        <v>83</v>
      </c>
      <c r="AK71" s="49" t="s">
        <v>84</v>
      </c>
      <c r="AL71" s="49" t="s">
        <v>51</v>
      </c>
      <c r="AM71" s="14" t="s">
        <v>80</v>
      </c>
      <c r="AN71" s="15" t="s">
        <v>210</v>
      </c>
      <c r="AO71" s="15" t="s">
        <v>211</v>
      </c>
      <c r="AP71" s="15" t="s">
        <v>212</v>
      </c>
      <c r="AQ71" s="15" t="s">
        <v>217</v>
      </c>
      <c r="AR71" s="15" t="s">
        <v>209</v>
      </c>
      <c r="AS71" s="15" t="s">
        <v>93</v>
      </c>
      <c r="AT71" s="15" t="s">
        <v>94</v>
      </c>
      <c r="AU71" s="15" t="s">
        <v>95</v>
      </c>
      <c r="AV71" s="15" t="s">
        <v>213</v>
      </c>
      <c r="AW71" s="15" t="s">
        <v>214</v>
      </c>
      <c r="AX71" s="15" t="s">
        <v>96</v>
      </c>
      <c r="AY71" s="51">
        <v>19</v>
      </c>
      <c r="AZ71" s="51">
        <v>14</v>
      </c>
      <c r="BA71" s="51">
        <v>5</v>
      </c>
      <c r="BB71" s="51">
        <v>9</v>
      </c>
      <c r="BC71" s="51"/>
      <c r="BD71" s="51">
        <v>0</v>
      </c>
      <c r="BE71" s="51">
        <v>0</v>
      </c>
      <c r="BF71" s="51">
        <v>0</v>
      </c>
      <c r="BG71" s="51">
        <v>0</v>
      </c>
      <c r="BH71" s="51"/>
      <c r="BI71" s="51"/>
      <c r="BJ71" s="51">
        <v>9</v>
      </c>
      <c r="BK71" s="51">
        <v>8</v>
      </c>
      <c r="BL71" s="51">
        <v>7</v>
      </c>
      <c r="BM71" s="51">
        <v>9</v>
      </c>
      <c r="BN71" s="52"/>
      <c r="BO71" s="16">
        <v>224759024</v>
      </c>
      <c r="BP71" s="17">
        <v>0</v>
      </c>
      <c r="BQ71" s="17">
        <v>46648042.689999998</v>
      </c>
      <c r="BR71" s="17">
        <v>42675561.609999999</v>
      </c>
      <c r="BS71" s="17">
        <v>42675561.609999999</v>
      </c>
      <c r="BT71" s="50">
        <f t="shared" si="3"/>
        <v>3972481.0799999982</v>
      </c>
      <c r="BU71" s="50">
        <f t="shared" si="4"/>
        <v>224759024</v>
      </c>
      <c r="BV71" s="76"/>
      <c r="BW71" s="76"/>
      <c r="BX71" s="76"/>
    </row>
    <row r="72" spans="1:76" ht="63.75" x14ac:dyDescent="0.25">
      <c r="A72" s="20" t="s">
        <v>172</v>
      </c>
      <c r="B72" s="33">
        <v>44407</v>
      </c>
      <c r="C72" s="34">
        <v>0.58072419768034778</v>
      </c>
      <c r="D72" s="35">
        <v>0.36480000000000001</v>
      </c>
      <c r="E72" s="131">
        <v>0.58072419768034778</v>
      </c>
      <c r="F72" s="131">
        <v>0.36480000000000001</v>
      </c>
      <c r="G72" s="134"/>
      <c r="H72" s="134"/>
      <c r="I72" s="35">
        <f t="shared" si="5"/>
        <v>-0.21592419768034776</v>
      </c>
      <c r="J72" s="33">
        <v>44908</v>
      </c>
      <c r="K72" s="80">
        <v>-179</v>
      </c>
      <c r="L72" s="46">
        <v>356.5</v>
      </c>
      <c r="M72" s="32">
        <v>713</v>
      </c>
      <c r="N72" s="37">
        <v>124610</v>
      </c>
      <c r="O72" s="37">
        <v>1079664</v>
      </c>
      <c r="P72" s="37">
        <v>1079664</v>
      </c>
      <c r="Q72" s="38">
        <v>29</v>
      </c>
      <c r="R72" s="38">
        <v>28</v>
      </c>
      <c r="S72" s="39">
        <f t="shared" si="6"/>
        <v>1</v>
      </c>
      <c r="T72" s="48">
        <v>0.93469999999999998</v>
      </c>
      <c r="U72" s="48">
        <v>0.88</v>
      </c>
      <c r="V72" s="48">
        <v>0.97829999999999995</v>
      </c>
      <c r="W72" s="48">
        <v>0.92249999999999999</v>
      </c>
      <c r="X72" s="48">
        <v>0.53380000000000005</v>
      </c>
      <c r="Y72" s="48">
        <v>0.27260000000000001</v>
      </c>
      <c r="Z72" s="48">
        <v>3.3099999999999997E-2</v>
      </c>
      <c r="AA72" s="48">
        <v>0</v>
      </c>
      <c r="AB72" s="14" t="s">
        <v>78</v>
      </c>
      <c r="AC72" s="14" t="s">
        <v>79</v>
      </c>
      <c r="AD72" s="49" t="s">
        <v>206</v>
      </c>
      <c r="AE72" s="14" t="s">
        <v>80</v>
      </c>
      <c r="AF72" s="14" t="s">
        <v>81</v>
      </c>
      <c r="AG72" s="49" t="s">
        <v>82</v>
      </c>
      <c r="AH72" s="49" t="s">
        <v>208</v>
      </c>
      <c r="AI72" s="14" t="s">
        <v>80</v>
      </c>
      <c r="AJ72" s="14" t="s">
        <v>83</v>
      </c>
      <c r="AK72" s="49" t="s">
        <v>84</v>
      </c>
      <c r="AL72" s="49" t="s">
        <v>51</v>
      </c>
      <c r="AM72" s="14" t="s">
        <v>80</v>
      </c>
      <c r="AN72" s="15" t="s">
        <v>210</v>
      </c>
      <c r="AO72" s="15" t="s">
        <v>211</v>
      </c>
      <c r="AP72" s="15" t="s">
        <v>212</v>
      </c>
      <c r="AQ72" s="15" t="s">
        <v>217</v>
      </c>
      <c r="AR72" s="15" t="s">
        <v>209</v>
      </c>
      <c r="AS72" s="15" t="s">
        <v>93</v>
      </c>
      <c r="AT72" s="15" t="s">
        <v>94</v>
      </c>
      <c r="AU72" s="15" t="s">
        <v>95</v>
      </c>
      <c r="AV72" s="15" t="s">
        <v>213</v>
      </c>
      <c r="AW72" s="15" t="s">
        <v>214</v>
      </c>
      <c r="AX72" s="15" t="s">
        <v>96</v>
      </c>
      <c r="AY72" s="51">
        <v>19</v>
      </c>
      <c r="AZ72" s="51">
        <v>14</v>
      </c>
      <c r="BA72" s="51">
        <v>5</v>
      </c>
      <c r="BB72" s="51">
        <v>9</v>
      </c>
      <c r="BC72" s="51"/>
      <c r="BD72" s="51">
        <v>0</v>
      </c>
      <c r="BE72" s="51">
        <v>0</v>
      </c>
      <c r="BF72" s="51">
        <v>0</v>
      </c>
      <c r="BG72" s="51">
        <v>0</v>
      </c>
      <c r="BH72" s="51"/>
      <c r="BI72" s="51"/>
      <c r="BJ72" s="51">
        <v>8</v>
      </c>
      <c r="BK72" s="51">
        <v>8</v>
      </c>
      <c r="BL72" s="51">
        <v>7</v>
      </c>
      <c r="BM72" s="51">
        <v>9</v>
      </c>
      <c r="BN72" s="52"/>
      <c r="BO72" s="16">
        <v>224759024</v>
      </c>
      <c r="BP72" s="17">
        <v>0</v>
      </c>
      <c r="BQ72" s="17">
        <v>46268707.740000002</v>
      </c>
      <c r="BR72" s="17">
        <v>42675561.609999999</v>
      </c>
      <c r="BS72" s="17">
        <v>42675561.609999999</v>
      </c>
      <c r="BT72" s="50">
        <f t="shared" si="3"/>
        <v>3593146.1300000027</v>
      </c>
      <c r="BU72" s="50">
        <f t="shared" si="4"/>
        <v>224759024</v>
      </c>
      <c r="BV72" s="76"/>
      <c r="BW72" s="76"/>
      <c r="BX72" s="76"/>
    </row>
    <row r="73" spans="1:76" ht="63.75" x14ac:dyDescent="0.25">
      <c r="A73" s="20" t="s">
        <v>172</v>
      </c>
      <c r="B73" s="33">
        <v>44414</v>
      </c>
      <c r="C73" s="53">
        <v>0.64811484589358115</v>
      </c>
      <c r="D73" s="53">
        <v>0.41299999999999998</v>
      </c>
      <c r="E73" s="131">
        <v>0.64811484589358115</v>
      </c>
      <c r="F73" s="131">
        <v>0.41299999999999998</v>
      </c>
      <c r="G73" s="134"/>
      <c r="H73" s="134"/>
      <c r="I73" s="35">
        <f t="shared" si="5"/>
        <v>-0.23511484589358117</v>
      </c>
      <c r="J73" s="33">
        <v>44916</v>
      </c>
      <c r="K73" s="80">
        <v>-192</v>
      </c>
      <c r="L73" s="46">
        <v>356.5</v>
      </c>
      <c r="M73" s="32">
        <v>713</v>
      </c>
      <c r="N73" s="37">
        <v>134198</v>
      </c>
      <c r="O73" s="37">
        <v>1165956</v>
      </c>
      <c r="P73" s="37">
        <v>1165956</v>
      </c>
      <c r="Q73" s="38">
        <v>29</v>
      </c>
      <c r="R73" s="38">
        <v>29</v>
      </c>
      <c r="S73" s="39">
        <f t="shared" si="6"/>
        <v>0</v>
      </c>
      <c r="T73" s="48">
        <v>0.93810000000000004</v>
      </c>
      <c r="U73" s="48">
        <v>0.88329999999999997</v>
      </c>
      <c r="V73" s="48">
        <v>0.98740000000000006</v>
      </c>
      <c r="W73" s="48">
        <v>0.93110000000000004</v>
      </c>
      <c r="X73" s="48">
        <v>0.57620000000000005</v>
      </c>
      <c r="Y73" s="48">
        <v>0.27879999999999999</v>
      </c>
      <c r="Z73" s="48">
        <v>7.4899999999999994E-2</v>
      </c>
      <c r="AA73" s="48">
        <v>0</v>
      </c>
      <c r="AB73" s="14" t="s">
        <v>78</v>
      </c>
      <c r="AC73" s="14" t="s">
        <v>79</v>
      </c>
      <c r="AD73" s="49" t="s">
        <v>206</v>
      </c>
      <c r="AE73" s="14" t="s">
        <v>80</v>
      </c>
      <c r="AF73" s="14" t="s">
        <v>81</v>
      </c>
      <c r="AG73" s="49" t="s">
        <v>82</v>
      </c>
      <c r="AH73" s="49" t="s">
        <v>208</v>
      </c>
      <c r="AI73" s="14" t="s">
        <v>80</v>
      </c>
      <c r="AJ73" s="14" t="s">
        <v>83</v>
      </c>
      <c r="AK73" s="49" t="s">
        <v>84</v>
      </c>
      <c r="AL73" s="49" t="s">
        <v>51</v>
      </c>
      <c r="AM73" s="14" t="s">
        <v>80</v>
      </c>
      <c r="AN73" s="15" t="s">
        <v>210</v>
      </c>
      <c r="AO73" s="15" t="s">
        <v>211</v>
      </c>
      <c r="AP73" s="15" t="s">
        <v>212</v>
      </c>
      <c r="AQ73" s="15" t="s">
        <v>217</v>
      </c>
      <c r="AR73" s="15" t="s">
        <v>209</v>
      </c>
      <c r="AS73" s="15" t="s">
        <v>93</v>
      </c>
      <c r="AT73" s="15" t="s">
        <v>94</v>
      </c>
      <c r="AU73" s="15" t="s">
        <v>95</v>
      </c>
      <c r="AV73" s="15" t="s">
        <v>213</v>
      </c>
      <c r="AW73" s="15" t="s">
        <v>214</v>
      </c>
      <c r="AX73" s="15" t="s">
        <v>96</v>
      </c>
      <c r="AY73" s="51">
        <v>19</v>
      </c>
      <c r="AZ73" s="51">
        <v>14</v>
      </c>
      <c r="BA73" s="51">
        <v>5</v>
      </c>
      <c r="BB73" s="51">
        <v>9</v>
      </c>
      <c r="BC73" s="51"/>
      <c r="BD73" s="51">
        <v>0</v>
      </c>
      <c r="BE73" s="51">
        <v>0</v>
      </c>
      <c r="BF73" s="51">
        <v>0</v>
      </c>
      <c r="BG73" s="51">
        <v>0</v>
      </c>
      <c r="BH73" s="51"/>
      <c r="BI73" s="51"/>
      <c r="BJ73" s="51">
        <v>8</v>
      </c>
      <c r="BK73" s="51">
        <v>8</v>
      </c>
      <c r="BL73" s="51">
        <v>7</v>
      </c>
      <c r="BM73" s="51">
        <v>9</v>
      </c>
      <c r="BN73" s="52"/>
      <c r="BO73" s="16">
        <v>224759024</v>
      </c>
      <c r="BP73" s="17">
        <v>0</v>
      </c>
      <c r="BQ73" s="17">
        <v>46268707.740000002</v>
      </c>
      <c r="BR73" s="17">
        <v>42675561.609999999</v>
      </c>
      <c r="BS73" s="17">
        <v>42675561.609999999</v>
      </c>
      <c r="BT73" s="50">
        <f t="shared" si="3"/>
        <v>3593146.1300000027</v>
      </c>
      <c r="BU73" s="50">
        <f t="shared" si="4"/>
        <v>224759024</v>
      </c>
      <c r="BV73" s="76"/>
      <c r="BW73" s="76"/>
      <c r="BX73" s="76"/>
    </row>
    <row r="74" spans="1:76" ht="63.75" x14ac:dyDescent="0.25">
      <c r="A74" s="20" t="s">
        <v>172</v>
      </c>
      <c r="B74" s="33">
        <v>44421</v>
      </c>
      <c r="C74" s="53">
        <v>0.66412325372916459</v>
      </c>
      <c r="D74" s="53">
        <v>0.41389999999999999</v>
      </c>
      <c r="E74" s="131">
        <v>0.66412325372916459</v>
      </c>
      <c r="F74" s="131">
        <v>0.41389999999999999</v>
      </c>
      <c r="G74" s="134"/>
      <c r="H74" s="134"/>
      <c r="I74" s="35">
        <f t="shared" si="5"/>
        <v>-0.2502232537291646</v>
      </c>
      <c r="J74" s="33">
        <v>44907</v>
      </c>
      <c r="K74" s="80">
        <v>-199</v>
      </c>
      <c r="L74" s="46">
        <v>356.5</v>
      </c>
      <c r="M74" s="32">
        <v>713</v>
      </c>
      <c r="N74" s="37">
        <v>139160</v>
      </c>
      <c r="O74" s="37">
        <v>1210614</v>
      </c>
      <c r="P74" s="37">
        <v>1210614</v>
      </c>
      <c r="Q74" s="38">
        <v>31</v>
      </c>
      <c r="R74" s="38">
        <v>29</v>
      </c>
      <c r="S74" s="39">
        <f t="shared" si="6"/>
        <v>2</v>
      </c>
      <c r="T74" s="48">
        <v>0.93979999999999997</v>
      </c>
      <c r="U74" s="48">
        <v>0.88670000000000004</v>
      </c>
      <c r="V74" s="48">
        <v>0.99029999999999996</v>
      </c>
      <c r="W74" s="48">
        <v>0.93200000000000005</v>
      </c>
      <c r="X74" s="48">
        <v>0.59670000000000001</v>
      </c>
      <c r="Y74" s="48">
        <v>0.28029999999999999</v>
      </c>
      <c r="Z74" s="48">
        <v>8.4500000000000006E-2</v>
      </c>
      <c r="AA74" s="48">
        <v>0</v>
      </c>
      <c r="AB74" s="14" t="s">
        <v>78</v>
      </c>
      <c r="AC74" s="14" t="s">
        <v>79</v>
      </c>
      <c r="AD74" s="49" t="s">
        <v>206</v>
      </c>
      <c r="AE74" s="14" t="s">
        <v>80</v>
      </c>
      <c r="AF74" s="14" t="s">
        <v>81</v>
      </c>
      <c r="AG74" s="49" t="s">
        <v>82</v>
      </c>
      <c r="AH74" s="49" t="s">
        <v>208</v>
      </c>
      <c r="AI74" s="14" t="s">
        <v>80</v>
      </c>
      <c r="AJ74" s="14" t="s">
        <v>83</v>
      </c>
      <c r="AK74" s="49" t="s">
        <v>84</v>
      </c>
      <c r="AL74" s="49" t="s">
        <v>51</v>
      </c>
      <c r="AM74" s="14" t="s">
        <v>80</v>
      </c>
      <c r="AN74" s="15" t="s">
        <v>210</v>
      </c>
      <c r="AO74" s="15" t="s">
        <v>211</v>
      </c>
      <c r="AP74" s="15" t="s">
        <v>212</v>
      </c>
      <c r="AQ74" s="15" t="s">
        <v>217</v>
      </c>
      <c r="AR74" s="15" t="s">
        <v>209</v>
      </c>
      <c r="AS74" s="15" t="s">
        <v>93</v>
      </c>
      <c r="AT74" s="15" t="s">
        <v>94</v>
      </c>
      <c r="AU74" s="15" t="s">
        <v>95</v>
      </c>
      <c r="AV74" s="15" t="s">
        <v>213</v>
      </c>
      <c r="AW74" s="15" t="s">
        <v>214</v>
      </c>
      <c r="AX74" s="15" t="s">
        <v>96</v>
      </c>
      <c r="AY74" s="51">
        <v>19</v>
      </c>
      <c r="AZ74" s="51">
        <v>14</v>
      </c>
      <c r="BA74" s="51">
        <v>5</v>
      </c>
      <c r="BB74" s="51">
        <v>9</v>
      </c>
      <c r="BC74" s="51"/>
      <c r="BD74" s="51">
        <v>0</v>
      </c>
      <c r="BE74" s="51">
        <v>0</v>
      </c>
      <c r="BF74" s="51">
        <v>0</v>
      </c>
      <c r="BG74" s="51">
        <v>0</v>
      </c>
      <c r="BH74" s="51"/>
      <c r="BI74" s="51"/>
      <c r="BJ74" s="51">
        <v>8</v>
      </c>
      <c r="BK74" s="51">
        <v>8</v>
      </c>
      <c r="BL74" s="51">
        <v>7</v>
      </c>
      <c r="BM74" s="51">
        <v>9</v>
      </c>
      <c r="BN74" s="52"/>
      <c r="BO74" s="16">
        <v>224759024</v>
      </c>
      <c r="BP74" s="17">
        <v>0</v>
      </c>
      <c r="BQ74" s="17">
        <v>46268707.740000002</v>
      </c>
      <c r="BR74" s="17">
        <v>42675561.609999999</v>
      </c>
      <c r="BS74" s="17">
        <v>42675561.609999999</v>
      </c>
      <c r="BT74" s="50">
        <f t="shared" si="3"/>
        <v>3593146.1300000027</v>
      </c>
      <c r="BU74" s="50">
        <f t="shared" si="4"/>
        <v>224759024</v>
      </c>
      <c r="BV74" s="76"/>
      <c r="BW74" s="76"/>
      <c r="BX74" s="76"/>
    </row>
    <row r="75" spans="1:76" ht="63.75" x14ac:dyDescent="0.25">
      <c r="A75" s="20" t="s">
        <v>172</v>
      </c>
      <c r="B75" s="33">
        <v>44428</v>
      </c>
      <c r="C75" s="53">
        <v>0.68226842165363855</v>
      </c>
      <c r="D75" s="53">
        <v>0.4143</v>
      </c>
      <c r="E75" s="131">
        <v>0.68226842165363855</v>
      </c>
      <c r="F75" s="131">
        <v>0.4143</v>
      </c>
      <c r="G75" s="134"/>
      <c r="H75" s="134"/>
      <c r="I75" s="35">
        <f t="shared" si="5"/>
        <v>-0.26796842165363854</v>
      </c>
      <c r="J75" s="33">
        <v>44921</v>
      </c>
      <c r="K75" s="80">
        <v>-205</v>
      </c>
      <c r="L75" s="46">
        <v>343</v>
      </c>
      <c r="M75" s="32">
        <v>686</v>
      </c>
      <c r="N75" s="37">
        <v>144164</v>
      </c>
      <c r="O75" s="37">
        <v>1255650</v>
      </c>
      <c r="P75" s="37">
        <v>1255650</v>
      </c>
      <c r="Q75" s="38">
        <v>32</v>
      </c>
      <c r="R75" s="38">
        <v>31</v>
      </c>
      <c r="S75" s="39">
        <f t="shared" si="6"/>
        <v>1</v>
      </c>
      <c r="T75" s="48">
        <v>0.9415</v>
      </c>
      <c r="U75" s="48">
        <v>0.89090000000000003</v>
      </c>
      <c r="V75" s="48">
        <v>0.9929</v>
      </c>
      <c r="W75" s="48">
        <v>0.93510000000000004</v>
      </c>
      <c r="X75" s="48">
        <v>0.62009999999999998</v>
      </c>
      <c r="Y75" s="48">
        <v>0.28089999999999998</v>
      </c>
      <c r="Z75" s="48">
        <v>9.4200000000000006E-2</v>
      </c>
      <c r="AA75" s="48">
        <v>0</v>
      </c>
      <c r="AB75" s="14" t="s">
        <v>78</v>
      </c>
      <c r="AC75" s="14" t="s">
        <v>79</v>
      </c>
      <c r="AD75" s="49" t="s">
        <v>206</v>
      </c>
      <c r="AE75" s="14" t="s">
        <v>80</v>
      </c>
      <c r="AF75" s="14" t="s">
        <v>81</v>
      </c>
      <c r="AG75" s="49" t="s">
        <v>82</v>
      </c>
      <c r="AH75" s="49" t="s">
        <v>208</v>
      </c>
      <c r="AI75" s="14" t="s">
        <v>80</v>
      </c>
      <c r="AJ75" s="14" t="s">
        <v>83</v>
      </c>
      <c r="AK75" s="49" t="s">
        <v>84</v>
      </c>
      <c r="AL75" s="49" t="s">
        <v>51</v>
      </c>
      <c r="AM75" s="14" t="s">
        <v>80</v>
      </c>
      <c r="AN75" s="15" t="s">
        <v>210</v>
      </c>
      <c r="AO75" s="15" t="s">
        <v>211</v>
      </c>
      <c r="AP75" s="15" t="s">
        <v>212</v>
      </c>
      <c r="AQ75" s="15" t="s">
        <v>217</v>
      </c>
      <c r="AR75" s="15" t="s">
        <v>209</v>
      </c>
      <c r="AS75" s="15" t="s">
        <v>93</v>
      </c>
      <c r="AT75" s="15" t="s">
        <v>94</v>
      </c>
      <c r="AU75" s="15" t="s">
        <v>95</v>
      </c>
      <c r="AV75" s="15" t="s">
        <v>213</v>
      </c>
      <c r="AW75" s="15" t="s">
        <v>214</v>
      </c>
      <c r="AX75" s="15" t="s">
        <v>96</v>
      </c>
      <c r="AY75" s="51">
        <v>19</v>
      </c>
      <c r="AZ75" s="51">
        <v>14</v>
      </c>
      <c r="BA75" s="51">
        <v>5</v>
      </c>
      <c r="BB75" s="51">
        <v>9</v>
      </c>
      <c r="BC75" s="51"/>
      <c r="BD75" s="51">
        <v>0</v>
      </c>
      <c r="BE75" s="51">
        <v>0</v>
      </c>
      <c r="BF75" s="51">
        <v>0</v>
      </c>
      <c r="BG75" s="51">
        <v>0</v>
      </c>
      <c r="BH75" s="51"/>
      <c r="BI75" s="51"/>
      <c r="BJ75" s="51">
        <v>8</v>
      </c>
      <c r="BK75" s="51">
        <v>8</v>
      </c>
      <c r="BL75" s="51">
        <v>7</v>
      </c>
      <c r="BM75" s="51">
        <v>9</v>
      </c>
      <c r="BN75" s="52"/>
      <c r="BO75" s="16">
        <v>224759024</v>
      </c>
      <c r="BP75" s="17">
        <v>0</v>
      </c>
      <c r="BQ75" s="17">
        <v>46268707.740000002</v>
      </c>
      <c r="BR75" s="17">
        <v>42675561.609999999</v>
      </c>
      <c r="BS75" s="17">
        <v>42675561.609999999</v>
      </c>
      <c r="BT75" s="50">
        <f t="shared" si="3"/>
        <v>3593146.1300000027</v>
      </c>
      <c r="BU75" s="50">
        <f t="shared" si="4"/>
        <v>224759024</v>
      </c>
      <c r="BV75" s="76"/>
      <c r="BW75" s="76"/>
      <c r="BX75" s="76"/>
    </row>
    <row r="76" spans="1:76" ht="63.75" x14ac:dyDescent="0.25">
      <c r="A76" s="20" t="s">
        <v>172</v>
      </c>
      <c r="B76" s="33">
        <v>44435</v>
      </c>
      <c r="C76" s="53">
        <v>0.70493722918291346</v>
      </c>
      <c r="D76" s="53">
        <v>0.41789999999999999</v>
      </c>
      <c r="E76" s="131">
        <v>0.70493722918291346</v>
      </c>
      <c r="F76" s="131">
        <v>0.41789999999999999</v>
      </c>
      <c r="G76" s="134"/>
      <c r="H76" s="134"/>
      <c r="I76" s="35">
        <f t="shared" si="5"/>
        <v>-0.28703722918291347</v>
      </c>
      <c r="J76" s="33">
        <v>44928</v>
      </c>
      <c r="K76" s="80">
        <v>-206</v>
      </c>
      <c r="L76" s="46">
        <v>285</v>
      </c>
      <c r="M76" s="32">
        <v>570</v>
      </c>
      <c r="N76" s="37">
        <v>148442</v>
      </c>
      <c r="O76" s="37">
        <v>1294152</v>
      </c>
      <c r="P76" s="37">
        <v>1294152</v>
      </c>
      <c r="Q76" s="38">
        <v>32</v>
      </c>
      <c r="R76" s="38">
        <v>31</v>
      </c>
      <c r="S76" s="39">
        <f t="shared" si="6"/>
        <v>1</v>
      </c>
      <c r="T76" s="48">
        <v>0.94320000000000004</v>
      </c>
      <c r="U76" s="48">
        <v>0.89700000000000002</v>
      </c>
      <c r="V76" s="48">
        <v>0.99529999999999996</v>
      </c>
      <c r="W76" s="48">
        <v>0.94269999999999998</v>
      </c>
      <c r="X76" s="48">
        <v>0.64970000000000006</v>
      </c>
      <c r="Y76" s="48">
        <v>0.28189999999999998</v>
      </c>
      <c r="Z76" s="48">
        <v>0.1012</v>
      </c>
      <c r="AA76" s="48">
        <v>0</v>
      </c>
      <c r="AB76" s="14" t="s">
        <v>78</v>
      </c>
      <c r="AC76" s="14" t="s">
        <v>79</v>
      </c>
      <c r="AD76" s="49" t="s">
        <v>206</v>
      </c>
      <c r="AE76" s="14" t="s">
        <v>80</v>
      </c>
      <c r="AF76" s="14" t="s">
        <v>81</v>
      </c>
      <c r="AG76" s="49" t="s">
        <v>82</v>
      </c>
      <c r="AH76" s="49" t="s">
        <v>208</v>
      </c>
      <c r="AI76" s="14" t="s">
        <v>80</v>
      </c>
      <c r="AJ76" s="14" t="s">
        <v>83</v>
      </c>
      <c r="AK76" s="49" t="s">
        <v>84</v>
      </c>
      <c r="AL76" s="49" t="s">
        <v>51</v>
      </c>
      <c r="AM76" s="14" t="s">
        <v>80</v>
      </c>
      <c r="AN76" s="15" t="s">
        <v>210</v>
      </c>
      <c r="AO76" s="15" t="s">
        <v>211</v>
      </c>
      <c r="AP76" s="15" t="s">
        <v>212</v>
      </c>
      <c r="AQ76" s="15" t="s">
        <v>217</v>
      </c>
      <c r="AR76" s="15" t="s">
        <v>209</v>
      </c>
      <c r="AS76" s="15" t="s">
        <v>93</v>
      </c>
      <c r="AT76" s="15" t="s">
        <v>94</v>
      </c>
      <c r="AU76" s="15" t="s">
        <v>95</v>
      </c>
      <c r="AV76" s="15" t="s">
        <v>213</v>
      </c>
      <c r="AW76" s="15" t="s">
        <v>214</v>
      </c>
      <c r="AX76" s="15" t="s">
        <v>96</v>
      </c>
      <c r="AY76" s="51">
        <v>19</v>
      </c>
      <c r="AZ76" s="51">
        <v>14</v>
      </c>
      <c r="BA76" s="51">
        <v>7</v>
      </c>
      <c r="BB76" s="51">
        <v>9</v>
      </c>
      <c r="BC76" s="51"/>
      <c r="BD76" s="51">
        <v>0</v>
      </c>
      <c r="BE76" s="51">
        <v>0</v>
      </c>
      <c r="BF76" s="51">
        <v>0</v>
      </c>
      <c r="BG76" s="51">
        <v>0</v>
      </c>
      <c r="BH76" s="51"/>
      <c r="BI76" s="51"/>
      <c r="BJ76" s="51">
        <v>8</v>
      </c>
      <c r="BK76" s="51">
        <v>8</v>
      </c>
      <c r="BL76" s="51">
        <v>7</v>
      </c>
      <c r="BM76" s="51">
        <v>9</v>
      </c>
      <c r="BN76" s="52"/>
      <c r="BO76" s="16">
        <v>224759024</v>
      </c>
      <c r="BP76" s="17">
        <v>0</v>
      </c>
      <c r="BQ76" s="17">
        <v>46268707.740000002</v>
      </c>
      <c r="BR76" s="17">
        <v>42675561.609999999</v>
      </c>
      <c r="BS76" s="17">
        <v>42675561.609999999</v>
      </c>
      <c r="BT76" s="50">
        <f t="shared" si="3"/>
        <v>3593146.1300000027</v>
      </c>
      <c r="BU76" s="50">
        <f t="shared" si="4"/>
        <v>224759024</v>
      </c>
      <c r="BV76" s="76"/>
      <c r="BW76" s="76"/>
      <c r="BX76" s="76"/>
    </row>
    <row r="77" spans="1:76" ht="63.75" x14ac:dyDescent="0.25">
      <c r="A77" s="20" t="s">
        <v>172</v>
      </c>
      <c r="B77" s="33">
        <v>44442</v>
      </c>
      <c r="C77" s="53">
        <v>0.72913019829657</v>
      </c>
      <c r="D77" s="53">
        <v>0.42109999999999997</v>
      </c>
      <c r="E77" s="131">
        <v>0.72913019829657</v>
      </c>
      <c r="F77" s="131">
        <v>0.42109999999999997</v>
      </c>
      <c r="G77" s="134"/>
      <c r="H77" s="134"/>
      <c r="I77" s="35">
        <f t="shared" si="5"/>
        <v>-0.30803019829657002</v>
      </c>
      <c r="J77" s="33">
        <v>44934</v>
      </c>
      <c r="K77" s="80">
        <v>-221</v>
      </c>
      <c r="L77" s="46">
        <v>282.5</v>
      </c>
      <c r="M77" s="32">
        <v>565</v>
      </c>
      <c r="N77" s="37">
        <v>152720</v>
      </c>
      <c r="O77" s="37">
        <v>1332654</v>
      </c>
      <c r="P77" s="37">
        <v>1332654</v>
      </c>
      <c r="Q77" s="38">
        <v>32</v>
      </c>
      <c r="R77" s="38">
        <v>31</v>
      </c>
      <c r="S77" s="39">
        <f t="shared" si="6"/>
        <v>1</v>
      </c>
      <c r="T77" s="48">
        <v>0.94489999999999996</v>
      </c>
      <c r="U77" s="48">
        <v>0.9073</v>
      </c>
      <c r="V77" s="48">
        <v>0.99739999999999995</v>
      </c>
      <c r="W77" s="48">
        <v>0.95030000000000003</v>
      </c>
      <c r="X77" s="48">
        <v>0.68120000000000003</v>
      </c>
      <c r="Y77" s="48">
        <v>0.28389999999999999</v>
      </c>
      <c r="Z77" s="48">
        <v>0.1163</v>
      </c>
      <c r="AA77" s="48">
        <v>0</v>
      </c>
      <c r="AB77" s="14" t="s">
        <v>78</v>
      </c>
      <c r="AC77" s="14" t="s">
        <v>79</v>
      </c>
      <c r="AD77" s="49" t="s">
        <v>206</v>
      </c>
      <c r="AE77" s="14" t="s">
        <v>80</v>
      </c>
      <c r="AF77" s="14" t="s">
        <v>81</v>
      </c>
      <c r="AG77" s="49" t="s">
        <v>82</v>
      </c>
      <c r="AH77" s="49" t="s">
        <v>208</v>
      </c>
      <c r="AI77" s="14" t="s">
        <v>80</v>
      </c>
      <c r="AJ77" s="14" t="s">
        <v>83</v>
      </c>
      <c r="AK77" s="49" t="s">
        <v>84</v>
      </c>
      <c r="AL77" s="49" t="s">
        <v>51</v>
      </c>
      <c r="AM77" s="14" t="s">
        <v>80</v>
      </c>
      <c r="AN77" s="15" t="s">
        <v>210</v>
      </c>
      <c r="AO77" s="15" t="s">
        <v>211</v>
      </c>
      <c r="AP77" s="15" t="s">
        <v>212</v>
      </c>
      <c r="AQ77" s="15" t="s">
        <v>217</v>
      </c>
      <c r="AR77" s="15" t="s">
        <v>209</v>
      </c>
      <c r="AS77" s="15" t="s">
        <v>93</v>
      </c>
      <c r="AT77" s="15" t="s">
        <v>94</v>
      </c>
      <c r="AU77" s="15" t="s">
        <v>95</v>
      </c>
      <c r="AV77" s="15" t="s">
        <v>213</v>
      </c>
      <c r="AW77" s="15" t="s">
        <v>214</v>
      </c>
      <c r="AX77" s="15" t="s">
        <v>96</v>
      </c>
      <c r="AY77" s="51">
        <v>19</v>
      </c>
      <c r="AZ77" s="51">
        <v>14</v>
      </c>
      <c r="BA77" s="51">
        <v>7</v>
      </c>
      <c r="BB77" s="51">
        <v>9</v>
      </c>
      <c r="BC77" s="51"/>
      <c r="BD77" s="51">
        <v>0</v>
      </c>
      <c r="BE77" s="51">
        <v>0</v>
      </c>
      <c r="BF77" s="51">
        <v>0</v>
      </c>
      <c r="BG77" s="51">
        <v>0</v>
      </c>
      <c r="BH77" s="51"/>
      <c r="BI77" s="51"/>
      <c r="BJ77" s="51">
        <v>8</v>
      </c>
      <c r="BK77" s="51">
        <v>8</v>
      </c>
      <c r="BL77" s="51">
        <v>7</v>
      </c>
      <c r="BM77" s="51">
        <v>9</v>
      </c>
      <c r="BN77" s="52"/>
      <c r="BO77" s="16">
        <v>224759024</v>
      </c>
      <c r="BP77" s="17">
        <v>0</v>
      </c>
      <c r="BQ77" s="17">
        <v>46268707.740000002</v>
      </c>
      <c r="BR77" s="17">
        <v>42675561.609999999</v>
      </c>
      <c r="BS77" s="17">
        <v>42675561.609999999</v>
      </c>
      <c r="BT77" s="50">
        <f t="shared" si="3"/>
        <v>3593146.1300000027</v>
      </c>
      <c r="BU77" s="50">
        <f t="shared" si="4"/>
        <v>224759024</v>
      </c>
      <c r="BV77" s="76"/>
      <c r="BW77" s="76"/>
      <c r="BX77" s="76"/>
    </row>
    <row r="78" spans="1:76" ht="63.75" x14ac:dyDescent="0.25">
      <c r="A78" s="20" t="s">
        <v>172</v>
      </c>
      <c r="B78" s="33">
        <v>44449</v>
      </c>
      <c r="C78" s="53">
        <v>0.75609777259330402</v>
      </c>
      <c r="D78" s="53">
        <v>0.4264</v>
      </c>
      <c r="E78" s="131">
        <v>0.75609777259330402</v>
      </c>
      <c r="F78" s="131">
        <v>0.4264</v>
      </c>
      <c r="G78" s="134"/>
      <c r="H78" s="134"/>
      <c r="I78" s="35">
        <f t="shared" si="5"/>
        <v>-0.32969777259330402</v>
      </c>
      <c r="J78" s="33">
        <v>44940</v>
      </c>
      <c r="K78" s="80">
        <v>-227</v>
      </c>
      <c r="L78" s="46">
        <v>282.5</v>
      </c>
      <c r="M78" s="32">
        <v>565</v>
      </c>
      <c r="N78" s="37">
        <v>157004</v>
      </c>
      <c r="O78" s="37">
        <v>1371210</v>
      </c>
      <c r="P78" s="37">
        <v>1371210</v>
      </c>
      <c r="Q78" s="38">
        <v>33</v>
      </c>
      <c r="R78" s="38">
        <v>32</v>
      </c>
      <c r="S78" s="39">
        <f t="shared" si="6"/>
        <v>1</v>
      </c>
      <c r="T78" s="48">
        <v>0.9466</v>
      </c>
      <c r="U78" s="48">
        <v>0.91210000000000002</v>
      </c>
      <c r="V78" s="48">
        <v>0.99860000000000004</v>
      </c>
      <c r="W78" s="48">
        <v>0.9577</v>
      </c>
      <c r="X78" s="48">
        <v>0.71650000000000003</v>
      </c>
      <c r="Y78" s="48">
        <v>0.2888</v>
      </c>
      <c r="Z78" s="48">
        <v>0.13969999999999999</v>
      </c>
      <c r="AA78" s="48">
        <v>0</v>
      </c>
      <c r="AB78" s="14" t="s">
        <v>78</v>
      </c>
      <c r="AC78" s="14" t="s">
        <v>79</v>
      </c>
      <c r="AD78" s="49" t="s">
        <v>206</v>
      </c>
      <c r="AE78" s="14" t="s">
        <v>80</v>
      </c>
      <c r="AF78" s="14" t="s">
        <v>81</v>
      </c>
      <c r="AG78" s="49" t="s">
        <v>82</v>
      </c>
      <c r="AH78" s="49" t="s">
        <v>208</v>
      </c>
      <c r="AI78" s="14" t="s">
        <v>80</v>
      </c>
      <c r="AJ78" s="14" t="s">
        <v>83</v>
      </c>
      <c r="AK78" s="49" t="s">
        <v>84</v>
      </c>
      <c r="AL78" s="49" t="s">
        <v>51</v>
      </c>
      <c r="AM78" s="14" t="s">
        <v>80</v>
      </c>
      <c r="AN78" s="15" t="s">
        <v>210</v>
      </c>
      <c r="AO78" s="15" t="s">
        <v>211</v>
      </c>
      <c r="AP78" s="15" t="s">
        <v>212</v>
      </c>
      <c r="AQ78" s="15" t="s">
        <v>217</v>
      </c>
      <c r="AR78" s="15" t="s">
        <v>209</v>
      </c>
      <c r="AS78" s="15" t="s">
        <v>93</v>
      </c>
      <c r="AT78" s="15" t="s">
        <v>94</v>
      </c>
      <c r="AU78" s="15" t="s">
        <v>95</v>
      </c>
      <c r="AV78" s="15" t="s">
        <v>213</v>
      </c>
      <c r="AW78" s="15" t="s">
        <v>214</v>
      </c>
      <c r="AX78" s="15" t="s">
        <v>96</v>
      </c>
      <c r="AY78" s="51">
        <v>19</v>
      </c>
      <c r="AZ78" s="51">
        <v>14</v>
      </c>
      <c r="BA78" s="51">
        <v>7</v>
      </c>
      <c r="BB78" s="51">
        <v>9</v>
      </c>
      <c r="BC78" s="51"/>
      <c r="BD78" s="51">
        <v>0</v>
      </c>
      <c r="BE78" s="51">
        <v>0</v>
      </c>
      <c r="BF78" s="51">
        <v>0</v>
      </c>
      <c r="BG78" s="51">
        <v>0</v>
      </c>
      <c r="BH78" s="51"/>
      <c r="BI78" s="51"/>
      <c r="BJ78" s="51">
        <v>8</v>
      </c>
      <c r="BK78" s="51">
        <v>8</v>
      </c>
      <c r="BL78" s="51">
        <v>7</v>
      </c>
      <c r="BM78" s="51">
        <v>9</v>
      </c>
      <c r="BN78" s="52"/>
      <c r="BO78" s="16">
        <v>224759024</v>
      </c>
      <c r="BP78" s="17">
        <v>0</v>
      </c>
      <c r="BQ78" s="17">
        <v>46268707.740000002</v>
      </c>
      <c r="BR78" s="17">
        <v>42675561.609999999</v>
      </c>
      <c r="BS78" s="17">
        <v>42675561.609999999</v>
      </c>
      <c r="BT78" s="50">
        <f t="shared" si="3"/>
        <v>3593146.1300000027</v>
      </c>
      <c r="BU78" s="50">
        <f t="shared" si="4"/>
        <v>224759024</v>
      </c>
      <c r="BV78" s="76"/>
      <c r="BW78" s="76"/>
      <c r="BX78" s="76"/>
    </row>
    <row r="79" spans="1:76" ht="63.75" x14ac:dyDescent="0.25">
      <c r="A79" s="20" t="s">
        <v>172</v>
      </c>
      <c r="B79" s="33">
        <v>44456</v>
      </c>
      <c r="C79" s="53">
        <v>0.78343521994647292</v>
      </c>
      <c r="D79" s="53">
        <v>0.43209999999999998</v>
      </c>
      <c r="E79" s="131">
        <v>0.78343521994647292</v>
      </c>
      <c r="F79" s="131">
        <v>0.43209999999999998</v>
      </c>
      <c r="G79" s="134"/>
      <c r="H79" s="134"/>
      <c r="I79" s="35">
        <f t="shared" si="5"/>
        <v>-0.35133521994647293</v>
      </c>
      <c r="J79" s="33">
        <v>44947</v>
      </c>
      <c r="K79" s="80">
        <v>-234</v>
      </c>
      <c r="L79" s="46">
        <v>455</v>
      </c>
      <c r="M79" s="32">
        <v>910</v>
      </c>
      <c r="N79" s="37">
        <v>163508</v>
      </c>
      <c r="O79" s="37">
        <v>1429746</v>
      </c>
      <c r="P79" s="37">
        <v>1429746</v>
      </c>
      <c r="Q79" s="38">
        <v>33</v>
      </c>
      <c r="R79" s="38">
        <v>32</v>
      </c>
      <c r="S79" s="39">
        <f t="shared" si="6"/>
        <v>1</v>
      </c>
      <c r="T79" s="48">
        <v>0.94830000000000003</v>
      </c>
      <c r="U79" s="48">
        <v>0.91739999999999999</v>
      </c>
      <c r="V79" s="48">
        <v>0.99939999999999996</v>
      </c>
      <c r="W79" s="48">
        <v>0.95820000000000005</v>
      </c>
      <c r="X79" s="48">
        <v>0.75180000000000002</v>
      </c>
      <c r="Y79" s="48">
        <v>0.29620000000000002</v>
      </c>
      <c r="Z79" s="48">
        <v>0.1845</v>
      </c>
      <c r="AA79" s="48">
        <v>0</v>
      </c>
      <c r="AB79" s="14" t="s">
        <v>78</v>
      </c>
      <c r="AC79" s="14" t="s">
        <v>79</v>
      </c>
      <c r="AD79" s="49" t="s">
        <v>206</v>
      </c>
      <c r="AE79" s="14" t="s">
        <v>80</v>
      </c>
      <c r="AF79" s="14" t="s">
        <v>81</v>
      </c>
      <c r="AG79" s="49" t="s">
        <v>82</v>
      </c>
      <c r="AH79" s="49" t="s">
        <v>208</v>
      </c>
      <c r="AI79" s="14" t="s">
        <v>80</v>
      </c>
      <c r="AJ79" s="14" t="s">
        <v>83</v>
      </c>
      <c r="AK79" s="49" t="s">
        <v>84</v>
      </c>
      <c r="AL79" s="49" t="s">
        <v>51</v>
      </c>
      <c r="AM79" s="14" t="s">
        <v>80</v>
      </c>
      <c r="AN79" s="15" t="s">
        <v>210</v>
      </c>
      <c r="AO79" s="15" t="s">
        <v>211</v>
      </c>
      <c r="AP79" s="15" t="s">
        <v>212</v>
      </c>
      <c r="AQ79" s="15" t="s">
        <v>217</v>
      </c>
      <c r="AR79" s="15" t="s">
        <v>209</v>
      </c>
      <c r="AS79" s="15" t="s">
        <v>93</v>
      </c>
      <c r="AT79" s="15" t="s">
        <v>94</v>
      </c>
      <c r="AU79" s="15" t="s">
        <v>95</v>
      </c>
      <c r="AV79" s="15" t="s">
        <v>213</v>
      </c>
      <c r="AW79" s="15" t="s">
        <v>214</v>
      </c>
      <c r="AX79" s="15" t="s">
        <v>96</v>
      </c>
      <c r="AY79" s="51">
        <v>19</v>
      </c>
      <c r="AZ79" s="51">
        <v>14</v>
      </c>
      <c r="BA79" s="51">
        <v>7</v>
      </c>
      <c r="BB79" s="51">
        <v>9</v>
      </c>
      <c r="BC79" s="51"/>
      <c r="BD79" s="51">
        <v>0</v>
      </c>
      <c r="BE79" s="51">
        <v>0</v>
      </c>
      <c r="BF79" s="51">
        <v>0</v>
      </c>
      <c r="BG79" s="51">
        <v>0</v>
      </c>
      <c r="BH79" s="51"/>
      <c r="BI79" s="51"/>
      <c r="BJ79" s="51">
        <v>8</v>
      </c>
      <c r="BK79" s="51">
        <v>8</v>
      </c>
      <c r="BL79" s="51">
        <v>7</v>
      </c>
      <c r="BM79" s="51">
        <v>9</v>
      </c>
      <c r="BN79" s="52"/>
      <c r="BO79" s="16">
        <v>224759024</v>
      </c>
      <c r="BP79" s="17">
        <v>0</v>
      </c>
      <c r="BQ79" s="17">
        <v>46268707.740000002</v>
      </c>
      <c r="BR79" s="17">
        <v>42675561.609999999</v>
      </c>
      <c r="BS79" s="17">
        <v>42675561.609999999</v>
      </c>
      <c r="BT79" s="50">
        <f t="shared" si="3"/>
        <v>3593146.1300000027</v>
      </c>
      <c r="BU79" s="50">
        <f t="shared" si="4"/>
        <v>224759024</v>
      </c>
      <c r="BV79" s="76"/>
      <c r="BW79" s="76"/>
      <c r="BX79" s="76"/>
    </row>
    <row r="80" spans="1:76" ht="63.75" x14ac:dyDescent="0.25">
      <c r="A80" s="20" t="s">
        <v>172</v>
      </c>
      <c r="B80" s="33">
        <v>44463</v>
      </c>
      <c r="C80" s="53">
        <v>0.80640338818054924</v>
      </c>
      <c r="D80" s="53">
        <v>0.43959999999999999</v>
      </c>
      <c r="E80" s="131">
        <v>0.80640338818054924</v>
      </c>
      <c r="F80" s="131">
        <v>0.43959999999999999</v>
      </c>
      <c r="G80" s="134"/>
      <c r="H80" s="134"/>
      <c r="I80" s="35">
        <f t="shared" si="5"/>
        <v>-0.36680338818054925</v>
      </c>
      <c r="J80" s="33">
        <v>44954</v>
      </c>
      <c r="K80" s="80">
        <v>-241</v>
      </c>
      <c r="L80" s="46">
        <v>470</v>
      </c>
      <c r="M80" s="32">
        <v>940</v>
      </c>
      <c r="N80" s="37">
        <v>171134</v>
      </c>
      <c r="O80" s="37">
        <v>1498380</v>
      </c>
      <c r="P80" s="37">
        <v>1498380</v>
      </c>
      <c r="Q80" s="38">
        <v>33</v>
      </c>
      <c r="R80" s="38">
        <v>32</v>
      </c>
      <c r="S80" s="39">
        <f t="shared" si="6"/>
        <v>1</v>
      </c>
      <c r="T80" s="48">
        <v>0.95</v>
      </c>
      <c r="U80" s="48">
        <v>0.92449999999999999</v>
      </c>
      <c r="V80" s="48">
        <v>0.99990000000000001</v>
      </c>
      <c r="W80" s="48">
        <v>0.96379999999999999</v>
      </c>
      <c r="X80" s="48">
        <v>0.78129999999999999</v>
      </c>
      <c r="Y80" s="48">
        <v>0.30459999999999998</v>
      </c>
      <c r="Z80" s="48">
        <v>0.2293</v>
      </c>
      <c r="AA80" s="48">
        <v>0</v>
      </c>
      <c r="AB80" s="14" t="s">
        <v>78</v>
      </c>
      <c r="AC80" s="14" t="s">
        <v>79</v>
      </c>
      <c r="AD80" s="49" t="s">
        <v>206</v>
      </c>
      <c r="AE80" s="14" t="s">
        <v>80</v>
      </c>
      <c r="AF80" s="14" t="s">
        <v>81</v>
      </c>
      <c r="AG80" s="49" t="s">
        <v>82</v>
      </c>
      <c r="AH80" s="49" t="s">
        <v>208</v>
      </c>
      <c r="AI80" s="14" t="s">
        <v>80</v>
      </c>
      <c r="AJ80" s="14" t="s">
        <v>83</v>
      </c>
      <c r="AK80" s="49" t="s">
        <v>84</v>
      </c>
      <c r="AL80" s="49" t="s">
        <v>51</v>
      </c>
      <c r="AM80" s="14" t="s">
        <v>80</v>
      </c>
      <c r="AN80" s="15" t="s">
        <v>210</v>
      </c>
      <c r="AO80" s="15" t="s">
        <v>211</v>
      </c>
      <c r="AP80" s="15" t="s">
        <v>212</v>
      </c>
      <c r="AQ80" s="15" t="s">
        <v>217</v>
      </c>
      <c r="AR80" s="15" t="s">
        <v>209</v>
      </c>
      <c r="AS80" s="15" t="s">
        <v>93</v>
      </c>
      <c r="AT80" s="15" t="s">
        <v>94</v>
      </c>
      <c r="AU80" s="15" t="s">
        <v>95</v>
      </c>
      <c r="AV80" s="15" t="s">
        <v>213</v>
      </c>
      <c r="AW80" s="15" t="s">
        <v>214</v>
      </c>
      <c r="AX80" s="15" t="s">
        <v>96</v>
      </c>
      <c r="AY80" s="51">
        <v>19</v>
      </c>
      <c r="AZ80" s="51">
        <v>14</v>
      </c>
      <c r="BA80" s="51">
        <v>7</v>
      </c>
      <c r="BB80" s="51">
        <v>9</v>
      </c>
      <c r="BC80" s="51"/>
      <c r="BD80" s="51">
        <v>0</v>
      </c>
      <c r="BE80" s="51">
        <v>0</v>
      </c>
      <c r="BF80" s="51">
        <v>0</v>
      </c>
      <c r="BG80" s="51">
        <v>0</v>
      </c>
      <c r="BH80" s="51"/>
      <c r="BI80" s="51"/>
      <c r="BJ80" s="51">
        <v>8</v>
      </c>
      <c r="BK80" s="51">
        <v>8</v>
      </c>
      <c r="BL80" s="51">
        <v>7</v>
      </c>
      <c r="BM80" s="51">
        <v>9</v>
      </c>
      <c r="BN80" s="52"/>
      <c r="BO80" s="16">
        <v>224759024</v>
      </c>
      <c r="BP80" s="17">
        <v>0</v>
      </c>
      <c r="BQ80" s="17">
        <v>48629783</v>
      </c>
      <c r="BR80" s="17">
        <v>48629783</v>
      </c>
      <c r="BS80" s="17">
        <v>48629783</v>
      </c>
      <c r="BT80" s="50">
        <f t="shared" si="3"/>
        <v>0</v>
      </c>
      <c r="BU80" s="50">
        <f t="shared" si="4"/>
        <v>224759024</v>
      </c>
      <c r="BV80" s="76"/>
      <c r="BW80" s="76"/>
      <c r="BX80" s="76"/>
    </row>
    <row r="81" spans="1:76" ht="63.75" x14ac:dyDescent="0.25">
      <c r="A81" s="20" t="s">
        <v>172</v>
      </c>
      <c r="B81" s="33">
        <v>44470</v>
      </c>
      <c r="C81" s="53">
        <v>0.83314753767322125</v>
      </c>
      <c r="D81" s="53">
        <v>0.44719999999999999</v>
      </c>
      <c r="E81" s="131">
        <v>0.83314753767322125</v>
      </c>
      <c r="F81" s="131">
        <v>0.44719999999999999</v>
      </c>
      <c r="G81" s="134"/>
      <c r="H81" s="134"/>
      <c r="I81" s="35">
        <f t="shared" si="5"/>
        <v>-0.38594753767322126</v>
      </c>
      <c r="J81" s="33">
        <v>44961</v>
      </c>
      <c r="K81" s="80">
        <v>-256</v>
      </c>
      <c r="L81" s="46">
        <v>478</v>
      </c>
      <c r="M81" s="32">
        <v>956</v>
      </c>
      <c r="N81" s="37">
        <v>177776</v>
      </c>
      <c r="O81" s="37">
        <v>1558158</v>
      </c>
      <c r="P81" s="37">
        <v>1558158</v>
      </c>
      <c r="Q81" s="38">
        <v>38</v>
      </c>
      <c r="R81" s="38">
        <v>37</v>
      </c>
      <c r="S81" s="39">
        <f t="shared" si="6"/>
        <v>1</v>
      </c>
      <c r="T81" s="48">
        <v>0.95179999999999998</v>
      </c>
      <c r="U81" s="48">
        <v>0.92920000000000003</v>
      </c>
      <c r="V81" s="48">
        <v>1</v>
      </c>
      <c r="W81" s="48">
        <v>0.96450000000000002</v>
      </c>
      <c r="X81" s="48">
        <v>0.81569999999999998</v>
      </c>
      <c r="Y81" s="48">
        <v>0.31440000000000001</v>
      </c>
      <c r="Z81" s="48">
        <v>0.28470000000000001</v>
      </c>
      <c r="AA81" s="48">
        <v>0</v>
      </c>
      <c r="AB81" s="14" t="s">
        <v>78</v>
      </c>
      <c r="AC81" s="14" t="s">
        <v>79</v>
      </c>
      <c r="AD81" s="49" t="s">
        <v>206</v>
      </c>
      <c r="AE81" s="14" t="s">
        <v>80</v>
      </c>
      <c r="AF81" s="14" t="s">
        <v>81</v>
      </c>
      <c r="AG81" s="49" t="s">
        <v>82</v>
      </c>
      <c r="AH81" s="49" t="s">
        <v>208</v>
      </c>
      <c r="AI81" s="14" t="s">
        <v>80</v>
      </c>
      <c r="AJ81" s="14" t="s">
        <v>83</v>
      </c>
      <c r="AK81" s="49" t="s">
        <v>84</v>
      </c>
      <c r="AL81" s="49" t="s">
        <v>51</v>
      </c>
      <c r="AM81" s="14" t="s">
        <v>80</v>
      </c>
      <c r="AN81" s="15" t="s">
        <v>210</v>
      </c>
      <c r="AO81" s="15" t="s">
        <v>211</v>
      </c>
      <c r="AP81" s="15" t="s">
        <v>212</v>
      </c>
      <c r="AQ81" s="15" t="s">
        <v>217</v>
      </c>
      <c r="AR81" s="15" t="s">
        <v>209</v>
      </c>
      <c r="AS81" s="15" t="s">
        <v>93</v>
      </c>
      <c r="AT81" s="15" t="s">
        <v>94</v>
      </c>
      <c r="AU81" s="15" t="s">
        <v>95</v>
      </c>
      <c r="AV81" s="15" t="s">
        <v>213</v>
      </c>
      <c r="AW81" s="15" t="s">
        <v>214</v>
      </c>
      <c r="AX81" s="15" t="s">
        <v>96</v>
      </c>
      <c r="AY81" s="51">
        <v>20</v>
      </c>
      <c r="AZ81" s="51">
        <v>17</v>
      </c>
      <c r="BA81" s="51">
        <v>7</v>
      </c>
      <c r="BB81" s="51">
        <v>11</v>
      </c>
      <c r="BC81" s="51"/>
      <c r="BD81" s="51">
        <v>0</v>
      </c>
      <c r="BE81" s="51">
        <v>0</v>
      </c>
      <c r="BF81" s="51">
        <v>0</v>
      </c>
      <c r="BG81" s="51">
        <v>0</v>
      </c>
      <c r="BH81" s="51"/>
      <c r="BI81" s="51"/>
      <c r="BJ81" s="51">
        <v>8</v>
      </c>
      <c r="BK81" s="51">
        <v>8</v>
      </c>
      <c r="BL81" s="51">
        <v>8</v>
      </c>
      <c r="BM81" s="51">
        <v>9</v>
      </c>
      <c r="BN81" s="52"/>
      <c r="BO81" s="16">
        <v>224759024</v>
      </c>
      <c r="BP81" s="17">
        <v>0</v>
      </c>
      <c r="BQ81" s="17">
        <v>48629783</v>
      </c>
      <c r="BR81" s="17">
        <v>48629783</v>
      </c>
      <c r="BS81" s="17">
        <v>48629783</v>
      </c>
      <c r="BT81" s="50">
        <f t="shared" si="3"/>
        <v>0</v>
      </c>
      <c r="BU81" s="50">
        <f t="shared" si="4"/>
        <v>224759024</v>
      </c>
      <c r="BV81" s="76"/>
      <c r="BW81" s="76"/>
      <c r="BX81" s="76"/>
    </row>
    <row r="82" spans="1:76" ht="63.75" x14ac:dyDescent="0.25">
      <c r="A82" s="20" t="s">
        <v>172</v>
      </c>
      <c r="B82" s="33">
        <v>44477</v>
      </c>
      <c r="C82" s="53">
        <v>0.86045523258516965</v>
      </c>
      <c r="D82" s="53">
        <v>0.4551</v>
      </c>
      <c r="E82" s="131">
        <v>0.86045523258516965</v>
      </c>
      <c r="F82" s="131">
        <v>0.4551</v>
      </c>
      <c r="G82" s="134"/>
      <c r="H82" s="134"/>
      <c r="I82" s="35">
        <f t="shared" si="5"/>
        <v>-0.40535523258516964</v>
      </c>
      <c r="J82" s="33">
        <v>44966</v>
      </c>
      <c r="K82" s="80">
        <v>-263</v>
      </c>
      <c r="L82" s="46">
        <v>469.5</v>
      </c>
      <c r="M82" s="32">
        <v>939</v>
      </c>
      <c r="N82" s="37">
        <v>184442</v>
      </c>
      <c r="O82" s="37">
        <v>1618152</v>
      </c>
      <c r="P82" s="37">
        <v>1618152</v>
      </c>
      <c r="Q82" s="38">
        <v>39</v>
      </c>
      <c r="R82" s="38">
        <v>23</v>
      </c>
      <c r="S82" s="39">
        <f t="shared" si="6"/>
        <v>16</v>
      </c>
      <c r="T82" s="48">
        <v>0.95350000000000001</v>
      </c>
      <c r="U82" s="48">
        <v>0.92920000000000003</v>
      </c>
      <c r="V82" s="48">
        <v>1</v>
      </c>
      <c r="W82" s="48">
        <v>0.96519999999999995</v>
      </c>
      <c r="X82" s="48">
        <v>0.85029999999999994</v>
      </c>
      <c r="Y82" s="48">
        <v>0.32490000000000002</v>
      </c>
      <c r="Z82" s="48">
        <v>0.3624</v>
      </c>
      <c r="AA82" s="48">
        <v>0</v>
      </c>
      <c r="AB82" s="14" t="s">
        <v>78</v>
      </c>
      <c r="AC82" s="14" t="s">
        <v>79</v>
      </c>
      <c r="AD82" s="49" t="s">
        <v>206</v>
      </c>
      <c r="AE82" s="14" t="s">
        <v>80</v>
      </c>
      <c r="AF82" s="14" t="s">
        <v>81</v>
      </c>
      <c r="AG82" s="49" t="s">
        <v>82</v>
      </c>
      <c r="AH82" s="49" t="s">
        <v>208</v>
      </c>
      <c r="AI82" s="14" t="s">
        <v>80</v>
      </c>
      <c r="AJ82" s="14" t="s">
        <v>83</v>
      </c>
      <c r="AK82" s="49" t="s">
        <v>84</v>
      </c>
      <c r="AL82" s="49" t="s">
        <v>51</v>
      </c>
      <c r="AM82" s="14" t="s">
        <v>80</v>
      </c>
      <c r="AN82" s="15" t="s">
        <v>210</v>
      </c>
      <c r="AO82" s="15" t="s">
        <v>211</v>
      </c>
      <c r="AP82" s="15" t="s">
        <v>212</v>
      </c>
      <c r="AQ82" s="15" t="s">
        <v>217</v>
      </c>
      <c r="AR82" s="15" t="s">
        <v>209</v>
      </c>
      <c r="AS82" s="15" t="s">
        <v>93</v>
      </c>
      <c r="AT82" s="15" t="s">
        <v>94</v>
      </c>
      <c r="AU82" s="15" t="s">
        <v>95</v>
      </c>
      <c r="AV82" s="15" t="s">
        <v>213</v>
      </c>
      <c r="AW82" s="15" t="s">
        <v>215</v>
      </c>
      <c r="AX82" s="15" t="s">
        <v>96</v>
      </c>
      <c r="AY82" s="51">
        <v>20</v>
      </c>
      <c r="AZ82" s="51">
        <v>17</v>
      </c>
      <c r="BA82" s="51">
        <v>7</v>
      </c>
      <c r="BB82" s="51">
        <v>11</v>
      </c>
      <c r="BC82" s="51"/>
      <c r="BD82" s="51">
        <v>0</v>
      </c>
      <c r="BE82" s="51">
        <v>0</v>
      </c>
      <c r="BF82" s="51">
        <v>0</v>
      </c>
      <c r="BG82" s="51">
        <v>0</v>
      </c>
      <c r="BH82" s="51"/>
      <c r="BI82" s="51"/>
      <c r="BJ82" s="51">
        <v>8</v>
      </c>
      <c r="BK82" s="51">
        <v>8</v>
      </c>
      <c r="BL82" s="51">
        <v>8</v>
      </c>
      <c r="BM82" s="51">
        <v>9</v>
      </c>
      <c r="BN82" s="52"/>
      <c r="BO82" s="16">
        <v>224759024</v>
      </c>
      <c r="BP82" s="17">
        <v>0</v>
      </c>
      <c r="BQ82" s="17">
        <v>48629783</v>
      </c>
      <c r="BR82" s="17">
        <v>48629783</v>
      </c>
      <c r="BS82" s="17">
        <v>48629783</v>
      </c>
      <c r="BT82" s="50">
        <f t="shared" si="3"/>
        <v>0</v>
      </c>
      <c r="BU82" s="50">
        <f t="shared" si="4"/>
        <v>224759024</v>
      </c>
      <c r="BV82" s="76"/>
      <c r="BW82" s="76"/>
      <c r="BX82" s="76"/>
    </row>
    <row r="83" spans="1:76" ht="63.75" x14ac:dyDescent="0.25">
      <c r="A83" s="20" t="s">
        <v>172</v>
      </c>
      <c r="B83" s="33">
        <v>44484</v>
      </c>
      <c r="C83" s="53">
        <v>0.8877150001153733</v>
      </c>
      <c r="D83" s="53">
        <v>0.46689999999999998</v>
      </c>
      <c r="E83" s="131">
        <v>0.8877150001153733</v>
      </c>
      <c r="F83" s="131">
        <v>0.46689999999999998</v>
      </c>
      <c r="G83" s="134"/>
      <c r="H83" s="134"/>
      <c r="I83" s="35">
        <f t="shared" si="5"/>
        <v>-0.42081500011537332</v>
      </c>
      <c r="J83" s="33">
        <v>44976</v>
      </c>
      <c r="K83" s="80">
        <v>-270</v>
      </c>
      <c r="L83" s="46">
        <v>337.5</v>
      </c>
      <c r="M83" s="32">
        <v>675</v>
      </c>
      <c r="N83" s="37">
        <v>189416</v>
      </c>
      <c r="O83" s="37">
        <v>1662918</v>
      </c>
      <c r="P83" s="37">
        <v>1662918</v>
      </c>
      <c r="Q83" s="38">
        <v>39</v>
      </c>
      <c r="R83" s="38">
        <v>25</v>
      </c>
      <c r="S83" s="39">
        <f t="shared" si="6"/>
        <v>14</v>
      </c>
      <c r="T83" s="48">
        <v>0.95520000000000005</v>
      </c>
      <c r="U83" s="48">
        <v>0.92920000000000003</v>
      </c>
      <c r="V83" s="48">
        <v>1</v>
      </c>
      <c r="W83" s="48">
        <v>0.96519999999999995</v>
      </c>
      <c r="X83" s="48">
        <v>0.88460000000000005</v>
      </c>
      <c r="Y83" s="48">
        <v>0.34079999999999999</v>
      </c>
      <c r="Z83" s="48">
        <v>0.44790000000000002</v>
      </c>
      <c r="AA83" s="48">
        <v>0</v>
      </c>
      <c r="AB83" s="14" t="s">
        <v>78</v>
      </c>
      <c r="AC83" s="14" t="s">
        <v>79</v>
      </c>
      <c r="AD83" s="49" t="s">
        <v>206</v>
      </c>
      <c r="AE83" s="14" t="s">
        <v>80</v>
      </c>
      <c r="AF83" s="14" t="s">
        <v>81</v>
      </c>
      <c r="AG83" s="49" t="s">
        <v>82</v>
      </c>
      <c r="AH83" s="49" t="s">
        <v>208</v>
      </c>
      <c r="AI83" s="14" t="s">
        <v>80</v>
      </c>
      <c r="AJ83" s="14" t="s">
        <v>83</v>
      </c>
      <c r="AK83" s="49" t="s">
        <v>84</v>
      </c>
      <c r="AL83" s="49" t="s">
        <v>51</v>
      </c>
      <c r="AM83" s="14" t="s">
        <v>80</v>
      </c>
      <c r="AN83" s="15" t="s">
        <v>210</v>
      </c>
      <c r="AO83" s="15" t="s">
        <v>211</v>
      </c>
      <c r="AP83" s="15" t="s">
        <v>212</v>
      </c>
      <c r="AQ83" s="15" t="s">
        <v>217</v>
      </c>
      <c r="AR83" s="15" t="s">
        <v>209</v>
      </c>
      <c r="AS83" s="15" t="s">
        <v>93</v>
      </c>
      <c r="AT83" s="15" t="s">
        <v>94</v>
      </c>
      <c r="AU83" s="15" t="s">
        <v>95</v>
      </c>
      <c r="AV83" s="15" t="s">
        <v>213</v>
      </c>
      <c r="AW83" s="15" t="s">
        <v>215</v>
      </c>
      <c r="AX83" s="15" t="s">
        <v>97</v>
      </c>
      <c r="AY83" s="51">
        <v>20</v>
      </c>
      <c r="AZ83" s="51">
        <v>17</v>
      </c>
      <c r="BA83" s="51">
        <v>7</v>
      </c>
      <c r="BB83" s="51">
        <v>11</v>
      </c>
      <c r="BC83" s="51"/>
      <c r="BD83" s="51">
        <v>0</v>
      </c>
      <c r="BE83" s="51">
        <v>0</v>
      </c>
      <c r="BF83" s="51">
        <v>0</v>
      </c>
      <c r="BG83" s="51">
        <v>0</v>
      </c>
      <c r="BH83" s="51"/>
      <c r="BI83" s="51"/>
      <c r="BJ83" s="51">
        <v>8</v>
      </c>
      <c r="BK83" s="51">
        <v>8</v>
      </c>
      <c r="BL83" s="51">
        <v>6</v>
      </c>
      <c r="BM83" s="51">
        <v>8</v>
      </c>
      <c r="BN83" s="52"/>
      <c r="BO83" s="16">
        <v>224759024</v>
      </c>
      <c r="BP83" s="17">
        <v>0</v>
      </c>
      <c r="BQ83" s="17">
        <v>48629783</v>
      </c>
      <c r="BR83" s="17">
        <v>48629783</v>
      </c>
      <c r="BS83" s="17">
        <v>48629783</v>
      </c>
      <c r="BT83" s="50">
        <f t="shared" si="3"/>
        <v>0</v>
      </c>
      <c r="BU83" s="50">
        <f t="shared" si="4"/>
        <v>224759024</v>
      </c>
      <c r="BV83" s="76"/>
      <c r="BW83" s="76"/>
      <c r="BX83" s="76"/>
    </row>
    <row r="84" spans="1:76" ht="63.75" x14ac:dyDescent="0.25">
      <c r="A84" s="20" t="s">
        <v>172</v>
      </c>
      <c r="B84" s="33">
        <v>44491</v>
      </c>
      <c r="C84" s="53">
        <v>0.91366221049537955</v>
      </c>
      <c r="D84" s="53">
        <v>0.48199999999999998</v>
      </c>
      <c r="E84" s="131">
        <v>0.91366221049537955</v>
      </c>
      <c r="F84" s="131">
        <v>0.48199999999999998</v>
      </c>
      <c r="G84" s="134"/>
      <c r="H84" s="134"/>
      <c r="I84" s="35">
        <f t="shared" si="5"/>
        <v>-0.43166221049537956</v>
      </c>
      <c r="J84" s="54">
        <v>44978</v>
      </c>
      <c r="K84" s="80">
        <v>-277</v>
      </c>
      <c r="L84" s="46">
        <v>428</v>
      </c>
      <c r="M84" s="32">
        <v>856</v>
      </c>
      <c r="N84" s="37">
        <v>195488</v>
      </c>
      <c r="O84" s="37">
        <v>1717566</v>
      </c>
      <c r="P84" s="37">
        <v>1717566</v>
      </c>
      <c r="Q84" s="38">
        <v>39</v>
      </c>
      <c r="R84" s="38">
        <v>25</v>
      </c>
      <c r="S84" s="39">
        <f t="shared" si="6"/>
        <v>14</v>
      </c>
      <c r="T84" s="48">
        <v>0.95689999999999997</v>
      </c>
      <c r="U84" s="48">
        <v>0.93240000000000001</v>
      </c>
      <c r="V84" s="48">
        <v>1</v>
      </c>
      <c r="W84" s="48">
        <v>0.96519999999999995</v>
      </c>
      <c r="X84" s="48">
        <v>0.91459999999999997</v>
      </c>
      <c r="Y84" s="48">
        <v>0.3609</v>
      </c>
      <c r="Z84" s="48">
        <v>0.56259999999999999</v>
      </c>
      <c r="AA84" s="48">
        <v>0</v>
      </c>
      <c r="AB84" s="14" t="s">
        <v>78</v>
      </c>
      <c r="AC84" s="14" t="s">
        <v>79</v>
      </c>
      <c r="AD84" s="49" t="s">
        <v>206</v>
      </c>
      <c r="AE84" s="14" t="s">
        <v>80</v>
      </c>
      <c r="AF84" s="14" t="s">
        <v>81</v>
      </c>
      <c r="AG84" s="49" t="s">
        <v>82</v>
      </c>
      <c r="AH84" s="49" t="s">
        <v>208</v>
      </c>
      <c r="AI84" s="14" t="s">
        <v>80</v>
      </c>
      <c r="AJ84" s="14" t="s">
        <v>83</v>
      </c>
      <c r="AK84" s="49" t="s">
        <v>84</v>
      </c>
      <c r="AL84" s="49" t="s">
        <v>51</v>
      </c>
      <c r="AM84" s="14" t="s">
        <v>80</v>
      </c>
      <c r="AN84" s="15" t="s">
        <v>210</v>
      </c>
      <c r="AO84" s="15" t="s">
        <v>211</v>
      </c>
      <c r="AP84" s="15" t="s">
        <v>212</v>
      </c>
      <c r="AQ84" s="15" t="s">
        <v>217</v>
      </c>
      <c r="AR84" s="15" t="s">
        <v>209</v>
      </c>
      <c r="AS84" s="15" t="s">
        <v>93</v>
      </c>
      <c r="AT84" s="15" t="s">
        <v>94</v>
      </c>
      <c r="AU84" s="15" t="s">
        <v>95</v>
      </c>
      <c r="AV84" s="15" t="s">
        <v>213</v>
      </c>
      <c r="AW84" s="15" t="s">
        <v>215</v>
      </c>
      <c r="AX84" s="15" t="s">
        <v>97</v>
      </c>
      <c r="AY84" s="51">
        <v>20</v>
      </c>
      <c r="AZ84" s="51">
        <v>17</v>
      </c>
      <c r="BA84" s="51">
        <v>7</v>
      </c>
      <c r="BB84" s="51">
        <v>11</v>
      </c>
      <c r="BC84" s="51"/>
      <c r="BD84" s="51">
        <v>0</v>
      </c>
      <c r="BE84" s="51">
        <v>0</v>
      </c>
      <c r="BF84" s="51">
        <v>0</v>
      </c>
      <c r="BG84" s="51">
        <v>0</v>
      </c>
      <c r="BH84" s="51"/>
      <c r="BI84" s="51"/>
      <c r="BJ84" s="51">
        <v>8</v>
      </c>
      <c r="BK84" s="51">
        <v>8</v>
      </c>
      <c r="BL84" s="51">
        <v>6</v>
      </c>
      <c r="BM84" s="51">
        <v>8</v>
      </c>
      <c r="BN84" s="52"/>
      <c r="BO84" s="16">
        <v>224759024</v>
      </c>
      <c r="BP84" s="17">
        <v>0</v>
      </c>
      <c r="BQ84" s="17">
        <v>51550077</v>
      </c>
      <c r="BR84" s="17">
        <v>48629783</v>
      </c>
      <c r="BS84" s="17">
        <v>51550077</v>
      </c>
      <c r="BT84" s="50">
        <f t="shared" si="3"/>
        <v>2920294</v>
      </c>
      <c r="BU84" s="50">
        <f t="shared" si="4"/>
        <v>224759024</v>
      </c>
      <c r="BV84" s="76"/>
      <c r="BW84" s="76"/>
      <c r="BX84" s="76"/>
    </row>
    <row r="85" spans="1:76" ht="63.75" x14ac:dyDescent="0.25">
      <c r="A85" s="20" t="s">
        <v>172</v>
      </c>
      <c r="B85" s="33">
        <v>44498</v>
      </c>
      <c r="C85" s="53">
        <v>0.9359420845009786</v>
      </c>
      <c r="D85" s="53">
        <v>0.497</v>
      </c>
      <c r="E85" s="131">
        <v>0.9359420845009786</v>
      </c>
      <c r="F85" s="131">
        <v>0.497</v>
      </c>
      <c r="G85" s="134"/>
      <c r="H85" s="134"/>
      <c r="I85" s="35">
        <f t="shared" si="5"/>
        <v>-0.4389420845009786</v>
      </c>
      <c r="J85" s="54">
        <v>44984</v>
      </c>
      <c r="K85" s="80">
        <v>-284</v>
      </c>
      <c r="L85" s="46">
        <v>337.5</v>
      </c>
      <c r="M85" s="32">
        <v>675</v>
      </c>
      <c r="N85" s="37">
        <v>201608</v>
      </c>
      <c r="O85" s="37">
        <v>1772646</v>
      </c>
      <c r="P85" s="37">
        <v>1772646</v>
      </c>
      <c r="Q85" s="38">
        <v>39</v>
      </c>
      <c r="R85" s="38">
        <v>25</v>
      </c>
      <c r="S85" s="39">
        <f t="shared" si="6"/>
        <v>14</v>
      </c>
      <c r="T85" s="48">
        <v>0.95909999999999995</v>
      </c>
      <c r="U85" s="48">
        <v>0.93530000000000002</v>
      </c>
      <c r="V85" s="48">
        <v>1</v>
      </c>
      <c r="W85" s="48">
        <v>0.97240000000000004</v>
      </c>
      <c r="X85" s="48">
        <v>0.94330000000000003</v>
      </c>
      <c r="Y85" s="48">
        <v>0.37909999999999999</v>
      </c>
      <c r="Z85" s="48">
        <v>0.67720000000000002</v>
      </c>
      <c r="AA85" s="48">
        <v>0</v>
      </c>
      <c r="AB85" s="14" t="s">
        <v>78</v>
      </c>
      <c r="AC85" s="14" t="s">
        <v>79</v>
      </c>
      <c r="AD85" s="49" t="s">
        <v>206</v>
      </c>
      <c r="AE85" s="14" t="s">
        <v>80</v>
      </c>
      <c r="AF85" s="14" t="s">
        <v>81</v>
      </c>
      <c r="AG85" s="49" t="s">
        <v>82</v>
      </c>
      <c r="AH85" s="49" t="s">
        <v>208</v>
      </c>
      <c r="AI85" s="14" t="s">
        <v>80</v>
      </c>
      <c r="AJ85" s="14" t="s">
        <v>83</v>
      </c>
      <c r="AK85" s="49" t="s">
        <v>84</v>
      </c>
      <c r="AL85" s="49" t="s">
        <v>51</v>
      </c>
      <c r="AM85" s="14" t="s">
        <v>80</v>
      </c>
      <c r="AN85" s="15" t="s">
        <v>210</v>
      </c>
      <c r="AO85" s="15" t="s">
        <v>211</v>
      </c>
      <c r="AP85" s="15" t="s">
        <v>212</v>
      </c>
      <c r="AQ85" s="15" t="s">
        <v>217</v>
      </c>
      <c r="AR85" s="15" t="s">
        <v>209</v>
      </c>
      <c r="AS85" s="15" t="s">
        <v>93</v>
      </c>
      <c r="AT85" s="15" t="s">
        <v>94</v>
      </c>
      <c r="AU85" s="15" t="s">
        <v>95</v>
      </c>
      <c r="AV85" s="15" t="s">
        <v>213</v>
      </c>
      <c r="AW85" s="15" t="s">
        <v>215</v>
      </c>
      <c r="AX85" s="15" t="s">
        <v>97</v>
      </c>
      <c r="AY85" s="51">
        <v>21</v>
      </c>
      <c r="AZ85" s="51">
        <v>17</v>
      </c>
      <c r="BA85" s="51">
        <v>7</v>
      </c>
      <c r="BB85" s="51">
        <v>12</v>
      </c>
      <c r="BC85" s="51"/>
      <c r="BD85" s="51">
        <v>0</v>
      </c>
      <c r="BE85" s="51">
        <v>0</v>
      </c>
      <c r="BF85" s="51">
        <v>0</v>
      </c>
      <c r="BG85" s="51">
        <v>0</v>
      </c>
      <c r="BH85" s="51"/>
      <c r="BI85" s="51"/>
      <c r="BJ85" s="51">
        <v>8</v>
      </c>
      <c r="BK85" s="51">
        <v>8</v>
      </c>
      <c r="BL85" s="51">
        <v>6</v>
      </c>
      <c r="BM85" s="51">
        <v>8</v>
      </c>
      <c r="BN85" s="52"/>
      <c r="BO85" s="16">
        <v>224759024</v>
      </c>
      <c r="BP85" s="17">
        <v>0</v>
      </c>
      <c r="BQ85" s="17">
        <v>51550077</v>
      </c>
      <c r="BR85" s="17">
        <v>48629783</v>
      </c>
      <c r="BS85" s="17">
        <v>51550077</v>
      </c>
      <c r="BT85" s="50">
        <f t="shared" si="3"/>
        <v>2920294</v>
      </c>
      <c r="BU85" s="50">
        <f t="shared" si="4"/>
        <v>224759024</v>
      </c>
      <c r="BV85" s="76"/>
      <c r="BW85" s="76"/>
      <c r="BX85" s="76"/>
    </row>
    <row r="86" spans="1:76" ht="63.75" x14ac:dyDescent="0.25">
      <c r="A86" s="20" t="s">
        <v>172</v>
      </c>
      <c r="B86" s="33">
        <v>44505</v>
      </c>
      <c r="C86" s="53">
        <v>0.95011848495205753</v>
      </c>
      <c r="D86" s="53">
        <v>0.51249999999999996</v>
      </c>
      <c r="E86" s="131">
        <v>0.95011848495205753</v>
      </c>
      <c r="F86" s="131">
        <v>0.51249999999999996</v>
      </c>
      <c r="G86" s="134"/>
      <c r="H86" s="134"/>
      <c r="I86" s="35">
        <f t="shared" si="5"/>
        <v>-0.43761848495205757</v>
      </c>
      <c r="J86" s="54">
        <v>44991</v>
      </c>
      <c r="K86" s="80">
        <v>-291</v>
      </c>
      <c r="L86" s="46">
        <v>312.5</v>
      </c>
      <c r="M86" s="32">
        <v>625</v>
      </c>
      <c r="N86" s="37">
        <v>207494</v>
      </c>
      <c r="O86" s="37">
        <v>1825620</v>
      </c>
      <c r="P86" s="37">
        <v>1825620</v>
      </c>
      <c r="Q86" s="38">
        <v>47</v>
      </c>
      <c r="R86" s="38">
        <v>37</v>
      </c>
      <c r="S86" s="39">
        <f t="shared" si="6"/>
        <v>10</v>
      </c>
      <c r="T86" s="48">
        <v>0.96189999999999998</v>
      </c>
      <c r="U86" s="48">
        <v>0.93530000000000002</v>
      </c>
      <c r="V86" s="48">
        <v>1</v>
      </c>
      <c r="W86" s="48">
        <v>0.97240000000000004</v>
      </c>
      <c r="X86" s="48">
        <v>0.95989999999999998</v>
      </c>
      <c r="Y86" s="48">
        <v>0.4</v>
      </c>
      <c r="Z86" s="48">
        <v>0.76119999999999999</v>
      </c>
      <c r="AA86" s="48">
        <v>0</v>
      </c>
      <c r="AB86" s="14" t="s">
        <v>78</v>
      </c>
      <c r="AC86" s="14" t="s">
        <v>79</v>
      </c>
      <c r="AD86" s="49" t="s">
        <v>206</v>
      </c>
      <c r="AE86" s="14" t="s">
        <v>80</v>
      </c>
      <c r="AF86" s="14" t="s">
        <v>81</v>
      </c>
      <c r="AG86" s="49" t="s">
        <v>82</v>
      </c>
      <c r="AH86" s="49" t="s">
        <v>208</v>
      </c>
      <c r="AI86" s="14" t="s">
        <v>80</v>
      </c>
      <c r="AJ86" s="14" t="s">
        <v>83</v>
      </c>
      <c r="AK86" s="49" t="s">
        <v>84</v>
      </c>
      <c r="AL86" s="49" t="s">
        <v>51</v>
      </c>
      <c r="AM86" s="14" t="s">
        <v>80</v>
      </c>
      <c r="AN86" s="15" t="s">
        <v>210</v>
      </c>
      <c r="AO86" s="15" t="s">
        <v>211</v>
      </c>
      <c r="AP86" s="15" t="s">
        <v>212</v>
      </c>
      <c r="AQ86" s="15" t="s">
        <v>217</v>
      </c>
      <c r="AR86" s="15" t="s">
        <v>209</v>
      </c>
      <c r="AS86" s="15" t="s">
        <v>93</v>
      </c>
      <c r="AT86" s="15" t="s">
        <v>94</v>
      </c>
      <c r="AU86" s="15" t="s">
        <v>95</v>
      </c>
      <c r="AV86" s="15" t="s">
        <v>213</v>
      </c>
      <c r="AW86" s="15" t="s">
        <v>215</v>
      </c>
      <c r="AX86" s="15" t="s">
        <v>97</v>
      </c>
      <c r="AY86" s="51">
        <v>21</v>
      </c>
      <c r="AZ86" s="51">
        <v>17</v>
      </c>
      <c r="BA86" s="51">
        <v>7</v>
      </c>
      <c r="BB86" s="51">
        <v>12</v>
      </c>
      <c r="BC86" s="51"/>
      <c r="BD86" s="51">
        <v>0</v>
      </c>
      <c r="BE86" s="51">
        <v>0</v>
      </c>
      <c r="BF86" s="51">
        <v>0</v>
      </c>
      <c r="BG86" s="51">
        <v>0</v>
      </c>
      <c r="BH86" s="51"/>
      <c r="BI86" s="51"/>
      <c r="BJ86" s="51">
        <v>8</v>
      </c>
      <c r="BK86" s="51">
        <v>8</v>
      </c>
      <c r="BL86" s="51">
        <v>6</v>
      </c>
      <c r="BM86" s="51">
        <v>8</v>
      </c>
      <c r="BN86" s="52"/>
      <c r="BO86" s="16">
        <v>224759024</v>
      </c>
      <c r="BP86" s="17">
        <v>0</v>
      </c>
      <c r="BQ86" s="17">
        <v>51550077</v>
      </c>
      <c r="BR86" s="17">
        <v>48629783</v>
      </c>
      <c r="BS86" s="17">
        <v>51550077</v>
      </c>
      <c r="BT86" s="50">
        <f t="shared" si="3"/>
        <v>2920294</v>
      </c>
      <c r="BU86" s="50">
        <f t="shared" si="4"/>
        <v>224759024</v>
      </c>
      <c r="BV86" s="76"/>
      <c r="BW86" s="76"/>
      <c r="BX86" s="76"/>
    </row>
    <row r="87" spans="1:76" ht="63.75" x14ac:dyDescent="0.25">
      <c r="A87" s="20" t="s">
        <v>172</v>
      </c>
      <c r="B87" s="33">
        <v>44512</v>
      </c>
      <c r="C87" s="53">
        <v>0.96070329438969049</v>
      </c>
      <c r="D87" s="53">
        <v>0.52759999999999996</v>
      </c>
      <c r="E87" s="131">
        <v>0.96070329438969049</v>
      </c>
      <c r="F87" s="131">
        <v>0.52759999999999996</v>
      </c>
      <c r="G87" s="134"/>
      <c r="H87" s="134"/>
      <c r="I87" s="35">
        <f t="shared" si="5"/>
        <v>-0.43310329438969053</v>
      </c>
      <c r="J87" s="54">
        <v>44998</v>
      </c>
      <c r="K87" s="80">
        <v>-297</v>
      </c>
      <c r="L87" s="46">
        <v>312.5</v>
      </c>
      <c r="M87" s="32">
        <v>625</v>
      </c>
      <c r="N87" s="37">
        <v>213260</v>
      </c>
      <c r="O87" s="37">
        <v>1877514</v>
      </c>
      <c r="P87" s="37">
        <v>1877514</v>
      </c>
      <c r="Q87" s="38">
        <v>47</v>
      </c>
      <c r="R87" s="38">
        <v>37</v>
      </c>
      <c r="S87" s="39">
        <f t="shared" si="6"/>
        <v>10</v>
      </c>
      <c r="T87" s="48">
        <v>0.9647</v>
      </c>
      <c r="U87" s="48">
        <v>0.9385</v>
      </c>
      <c r="V87" s="48">
        <v>1</v>
      </c>
      <c r="W87" s="48">
        <v>0.97529999999999994</v>
      </c>
      <c r="X87" s="48">
        <v>0.97119999999999995</v>
      </c>
      <c r="Y87" s="48">
        <v>0.4194</v>
      </c>
      <c r="Z87" s="48">
        <v>0.83609999999999995</v>
      </c>
      <c r="AA87" s="48">
        <v>0</v>
      </c>
      <c r="AB87" s="14" t="s">
        <v>78</v>
      </c>
      <c r="AC87" s="14" t="s">
        <v>79</v>
      </c>
      <c r="AD87" s="49" t="s">
        <v>206</v>
      </c>
      <c r="AE87" s="14" t="s">
        <v>80</v>
      </c>
      <c r="AF87" s="14" t="s">
        <v>81</v>
      </c>
      <c r="AG87" s="49" t="s">
        <v>82</v>
      </c>
      <c r="AH87" s="49" t="s">
        <v>208</v>
      </c>
      <c r="AI87" s="14" t="s">
        <v>80</v>
      </c>
      <c r="AJ87" s="14" t="s">
        <v>83</v>
      </c>
      <c r="AK87" s="49" t="s">
        <v>84</v>
      </c>
      <c r="AL87" s="49" t="s">
        <v>51</v>
      </c>
      <c r="AM87" s="14" t="s">
        <v>80</v>
      </c>
      <c r="AN87" s="15" t="s">
        <v>210</v>
      </c>
      <c r="AO87" s="15" t="s">
        <v>211</v>
      </c>
      <c r="AP87" s="15" t="s">
        <v>212</v>
      </c>
      <c r="AQ87" s="15" t="s">
        <v>217</v>
      </c>
      <c r="AR87" s="15" t="s">
        <v>209</v>
      </c>
      <c r="AS87" s="15" t="s">
        <v>93</v>
      </c>
      <c r="AT87" s="15" t="s">
        <v>94</v>
      </c>
      <c r="AU87" s="15" t="s">
        <v>95</v>
      </c>
      <c r="AV87" s="15" t="s">
        <v>213</v>
      </c>
      <c r="AW87" s="15" t="s">
        <v>215</v>
      </c>
      <c r="AX87" s="15" t="s">
        <v>97</v>
      </c>
      <c r="AY87" s="51">
        <v>21</v>
      </c>
      <c r="AZ87" s="51">
        <v>17</v>
      </c>
      <c r="BA87" s="51">
        <v>7</v>
      </c>
      <c r="BB87" s="51">
        <v>12</v>
      </c>
      <c r="BC87" s="51"/>
      <c r="BD87" s="51">
        <v>1</v>
      </c>
      <c r="BE87" s="51">
        <v>0</v>
      </c>
      <c r="BF87" s="51">
        <v>0</v>
      </c>
      <c r="BG87" s="51">
        <v>0</v>
      </c>
      <c r="BH87" s="51"/>
      <c r="BI87" s="51"/>
      <c r="BJ87" s="51">
        <v>8</v>
      </c>
      <c r="BK87" s="51">
        <v>8</v>
      </c>
      <c r="BL87" s="51">
        <v>6</v>
      </c>
      <c r="BM87" s="51">
        <v>8</v>
      </c>
      <c r="BN87" s="52"/>
      <c r="BO87" s="16">
        <v>224759024</v>
      </c>
      <c r="BP87" s="17">
        <v>0</v>
      </c>
      <c r="BQ87" s="17">
        <v>51550077</v>
      </c>
      <c r="BR87" s="17">
        <v>48629783</v>
      </c>
      <c r="BS87" s="17">
        <v>51550077</v>
      </c>
      <c r="BT87" s="50">
        <f t="shared" si="3"/>
        <v>2920294</v>
      </c>
      <c r="BU87" s="50">
        <f t="shared" si="4"/>
        <v>224759024</v>
      </c>
      <c r="BV87" s="76"/>
      <c r="BW87" s="76"/>
      <c r="BX87" s="76"/>
    </row>
    <row r="88" spans="1:76" ht="63.75" x14ac:dyDescent="0.25">
      <c r="A88" s="20" t="s">
        <v>172</v>
      </c>
      <c r="B88" s="33">
        <v>44519</v>
      </c>
      <c r="C88" s="53">
        <v>0.96775353971269285</v>
      </c>
      <c r="D88" s="53">
        <v>0.54369999999999996</v>
      </c>
      <c r="E88" s="131">
        <v>0.96775353971269285</v>
      </c>
      <c r="F88" s="131">
        <v>0.54369999999999996</v>
      </c>
      <c r="G88" s="134"/>
      <c r="H88" s="134"/>
      <c r="I88" s="35">
        <f t="shared" si="5"/>
        <v>-0.42405353971269288</v>
      </c>
      <c r="J88" s="54">
        <v>45005</v>
      </c>
      <c r="K88" s="80">
        <v>-305</v>
      </c>
      <c r="L88" s="46">
        <v>312.5</v>
      </c>
      <c r="M88" s="32">
        <v>625</v>
      </c>
      <c r="N88" s="37">
        <v>217376</v>
      </c>
      <c r="O88" s="37">
        <v>1914558</v>
      </c>
      <c r="P88" s="37">
        <v>1914558</v>
      </c>
      <c r="Q88" s="38">
        <v>48</v>
      </c>
      <c r="R88" s="38">
        <v>39</v>
      </c>
      <c r="S88" s="39">
        <f t="shared" si="6"/>
        <v>9</v>
      </c>
      <c r="T88" s="48">
        <v>0.96740000000000004</v>
      </c>
      <c r="U88" s="48">
        <v>0.94520000000000004</v>
      </c>
      <c r="V88" s="48">
        <v>1</v>
      </c>
      <c r="W88" s="48">
        <v>0.98309999999999997</v>
      </c>
      <c r="X88" s="48">
        <v>0.97860000000000003</v>
      </c>
      <c r="Y88" s="48">
        <v>0.43880000000000002</v>
      </c>
      <c r="Z88" s="48">
        <v>0.87660000000000005</v>
      </c>
      <c r="AA88" s="48">
        <v>0</v>
      </c>
      <c r="AB88" s="14" t="s">
        <v>78</v>
      </c>
      <c r="AC88" s="14" t="s">
        <v>79</v>
      </c>
      <c r="AD88" s="49" t="s">
        <v>206</v>
      </c>
      <c r="AE88" s="14" t="s">
        <v>80</v>
      </c>
      <c r="AF88" s="14" t="s">
        <v>81</v>
      </c>
      <c r="AG88" s="49" t="s">
        <v>82</v>
      </c>
      <c r="AH88" s="49" t="s">
        <v>208</v>
      </c>
      <c r="AI88" s="14" t="s">
        <v>80</v>
      </c>
      <c r="AJ88" s="14" t="s">
        <v>83</v>
      </c>
      <c r="AK88" s="49" t="s">
        <v>84</v>
      </c>
      <c r="AL88" s="49" t="s">
        <v>51</v>
      </c>
      <c r="AM88" s="14" t="s">
        <v>80</v>
      </c>
      <c r="AN88" s="15" t="s">
        <v>210</v>
      </c>
      <c r="AO88" s="15" t="s">
        <v>211</v>
      </c>
      <c r="AP88" s="15" t="s">
        <v>212</v>
      </c>
      <c r="AQ88" s="15" t="s">
        <v>217</v>
      </c>
      <c r="AR88" s="15" t="s">
        <v>209</v>
      </c>
      <c r="AS88" s="15" t="s">
        <v>93</v>
      </c>
      <c r="AT88" s="15" t="s">
        <v>94</v>
      </c>
      <c r="AU88" s="15" t="s">
        <v>95</v>
      </c>
      <c r="AV88" s="15" t="s">
        <v>213</v>
      </c>
      <c r="AW88" s="15" t="s">
        <v>215</v>
      </c>
      <c r="AX88" s="15" t="s">
        <v>97</v>
      </c>
      <c r="AY88" s="51">
        <v>21</v>
      </c>
      <c r="AZ88" s="51">
        <v>17</v>
      </c>
      <c r="BA88" s="51">
        <v>7</v>
      </c>
      <c r="BB88" s="51">
        <v>12</v>
      </c>
      <c r="BC88" s="51"/>
      <c r="BD88" s="51">
        <v>1</v>
      </c>
      <c r="BE88" s="51">
        <v>0</v>
      </c>
      <c r="BF88" s="51">
        <v>0</v>
      </c>
      <c r="BG88" s="51">
        <v>0</v>
      </c>
      <c r="BH88" s="51"/>
      <c r="BI88" s="51"/>
      <c r="BJ88" s="51">
        <v>8</v>
      </c>
      <c r="BK88" s="51">
        <v>8</v>
      </c>
      <c r="BL88" s="51">
        <v>6</v>
      </c>
      <c r="BM88" s="51">
        <v>8</v>
      </c>
      <c r="BN88" s="52"/>
      <c r="BO88" s="16">
        <v>224759024</v>
      </c>
      <c r="BP88" s="17">
        <v>0</v>
      </c>
      <c r="BQ88" s="17">
        <v>51550077</v>
      </c>
      <c r="BR88" s="17">
        <v>48629783</v>
      </c>
      <c r="BS88" s="17">
        <v>51550077</v>
      </c>
      <c r="BT88" s="50">
        <f t="shared" si="3"/>
        <v>2920294</v>
      </c>
      <c r="BU88" s="50">
        <f t="shared" si="4"/>
        <v>224759024</v>
      </c>
      <c r="BV88" s="76"/>
      <c r="BW88" s="76"/>
      <c r="BX88" s="76"/>
    </row>
    <row r="89" spans="1:76" ht="63.75" x14ac:dyDescent="0.25">
      <c r="A89" s="20" t="s">
        <v>172</v>
      </c>
      <c r="B89" s="33">
        <v>44526</v>
      </c>
      <c r="C89" s="53">
        <v>0.97294732656508798</v>
      </c>
      <c r="D89" s="53">
        <v>0.55779999999999996</v>
      </c>
      <c r="E89" s="131">
        <v>0.97294732656508798</v>
      </c>
      <c r="F89" s="131">
        <v>0.55779999999999996</v>
      </c>
      <c r="G89" s="134"/>
      <c r="H89" s="134"/>
      <c r="I89" s="35">
        <f t="shared" si="5"/>
        <v>-0.41514732656508802</v>
      </c>
      <c r="J89" s="54">
        <v>45013</v>
      </c>
      <c r="K89" s="80">
        <v>-296</v>
      </c>
      <c r="L89" s="46">
        <v>312.5</v>
      </c>
      <c r="M89" s="32">
        <v>625</v>
      </c>
      <c r="N89" s="37">
        <v>221492</v>
      </c>
      <c r="O89" s="37">
        <v>1951602</v>
      </c>
      <c r="P89" s="37">
        <v>1951602</v>
      </c>
      <c r="Q89" s="38">
        <v>48</v>
      </c>
      <c r="R89" s="38">
        <v>39</v>
      </c>
      <c r="S89" s="39">
        <f t="shared" si="6"/>
        <v>9</v>
      </c>
      <c r="T89" s="48">
        <v>0.97019999999999995</v>
      </c>
      <c r="U89" s="48">
        <v>0.94520000000000004</v>
      </c>
      <c r="V89" s="48">
        <v>1</v>
      </c>
      <c r="W89" s="48">
        <v>0.998</v>
      </c>
      <c r="X89" s="48">
        <v>0.98399999999999999</v>
      </c>
      <c r="Y89" s="48">
        <v>0.45369999999999999</v>
      </c>
      <c r="Z89" s="48">
        <v>0.90080000000000005</v>
      </c>
      <c r="AA89" s="48">
        <v>0</v>
      </c>
      <c r="AB89" s="14" t="s">
        <v>78</v>
      </c>
      <c r="AC89" s="14" t="s">
        <v>79</v>
      </c>
      <c r="AD89" s="49" t="s">
        <v>206</v>
      </c>
      <c r="AE89" s="14" t="s">
        <v>80</v>
      </c>
      <c r="AF89" s="14" t="s">
        <v>81</v>
      </c>
      <c r="AG89" s="49" t="s">
        <v>82</v>
      </c>
      <c r="AH89" s="49" t="s">
        <v>208</v>
      </c>
      <c r="AI89" s="14" t="s">
        <v>80</v>
      </c>
      <c r="AJ89" s="14" t="s">
        <v>83</v>
      </c>
      <c r="AK89" s="49" t="s">
        <v>84</v>
      </c>
      <c r="AL89" s="49" t="s">
        <v>51</v>
      </c>
      <c r="AM89" s="14" t="s">
        <v>80</v>
      </c>
      <c r="AN89" s="15" t="s">
        <v>210</v>
      </c>
      <c r="AO89" s="15" t="s">
        <v>211</v>
      </c>
      <c r="AP89" s="15" t="s">
        <v>212</v>
      </c>
      <c r="AQ89" s="15" t="s">
        <v>217</v>
      </c>
      <c r="AR89" s="15" t="s">
        <v>209</v>
      </c>
      <c r="AS89" s="15" t="s">
        <v>93</v>
      </c>
      <c r="AT89" s="15" t="s">
        <v>94</v>
      </c>
      <c r="AU89" s="15" t="s">
        <v>95</v>
      </c>
      <c r="AV89" s="15" t="s">
        <v>213</v>
      </c>
      <c r="AW89" s="15" t="s">
        <v>215</v>
      </c>
      <c r="AX89" s="15" t="s">
        <v>97</v>
      </c>
      <c r="AY89" s="51">
        <v>22</v>
      </c>
      <c r="AZ89" s="51">
        <v>17</v>
      </c>
      <c r="BA89" s="51">
        <v>7</v>
      </c>
      <c r="BB89" s="51">
        <v>13</v>
      </c>
      <c r="BC89" s="51"/>
      <c r="BD89" s="51">
        <v>1</v>
      </c>
      <c r="BE89" s="51">
        <v>0</v>
      </c>
      <c r="BF89" s="51">
        <v>0</v>
      </c>
      <c r="BG89" s="51">
        <v>0</v>
      </c>
      <c r="BH89" s="51"/>
      <c r="BI89" s="51"/>
      <c r="BJ89" s="51">
        <v>9</v>
      </c>
      <c r="BK89" s="51">
        <v>8</v>
      </c>
      <c r="BL89" s="51">
        <v>6</v>
      </c>
      <c r="BM89" s="51">
        <v>8</v>
      </c>
      <c r="BN89" s="51"/>
      <c r="BO89" s="16">
        <v>224759024</v>
      </c>
      <c r="BP89" s="17">
        <v>6046633</v>
      </c>
      <c r="BQ89" s="17">
        <v>51550077</v>
      </c>
      <c r="BR89" s="17">
        <v>48629783</v>
      </c>
      <c r="BS89" s="17">
        <v>51550077</v>
      </c>
      <c r="BT89" s="50">
        <f t="shared" si="3"/>
        <v>2920294</v>
      </c>
      <c r="BU89" s="50">
        <f t="shared" si="4"/>
        <v>230805657</v>
      </c>
      <c r="BV89" s="76"/>
      <c r="BW89" s="76"/>
      <c r="BX89" s="76"/>
    </row>
    <row r="90" spans="1:76" ht="63.75" x14ac:dyDescent="0.25">
      <c r="A90" s="20" t="s">
        <v>172</v>
      </c>
      <c r="B90" s="33">
        <v>44533</v>
      </c>
      <c r="C90" s="53">
        <v>0.97684286345741644</v>
      </c>
      <c r="D90" s="53">
        <v>0.56989999999999996</v>
      </c>
      <c r="E90" s="131">
        <v>0.97684286345741644</v>
      </c>
      <c r="F90" s="131">
        <v>0.56989999999999996</v>
      </c>
      <c r="G90" s="134"/>
      <c r="H90" s="134"/>
      <c r="I90" s="35">
        <f t="shared" si="5"/>
        <v>-0.40694286345741648</v>
      </c>
      <c r="J90" s="54">
        <v>45021</v>
      </c>
      <c r="K90" s="80">
        <v>-310</v>
      </c>
      <c r="L90" s="46">
        <v>262</v>
      </c>
      <c r="M90" s="32">
        <v>524</v>
      </c>
      <c r="N90" s="37">
        <v>225608</v>
      </c>
      <c r="O90" s="37">
        <v>1988646</v>
      </c>
      <c r="P90" s="37">
        <v>1988646</v>
      </c>
      <c r="Q90" s="38">
        <v>48</v>
      </c>
      <c r="R90" s="38">
        <v>39</v>
      </c>
      <c r="S90" s="39">
        <f t="shared" si="6"/>
        <v>9</v>
      </c>
      <c r="T90" s="48">
        <v>0.97299999999999998</v>
      </c>
      <c r="U90" s="48">
        <v>0.94520000000000004</v>
      </c>
      <c r="V90" s="48">
        <v>1</v>
      </c>
      <c r="W90" s="48">
        <v>0.998</v>
      </c>
      <c r="X90" s="48">
        <v>0.98740000000000006</v>
      </c>
      <c r="Y90" s="48">
        <v>0.46829999999999999</v>
      </c>
      <c r="Z90" s="48">
        <v>0.93289999999999995</v>
      </c>
      <c r="AA90" s="48">
        <v>5.9700000000000003E-2</v>
      </c>
      <c r="AB90" s="14" t="s">
        <v>78</v>
      </c>
      <c r="AC90" s="14" t="s">
        <v>79</v>
      </c>
      <c r="AD90" s="49" t="s">
        <v>206</v>
      </c>
      <c r="AE90" s="14" t="s">
        <v>80</v>
      </c>
      <c r="AF90" s="14" t="s">
        <v>81</v>
      </c>
      <c r="AG90" s="49" t="s">
        <v>82</v>
      </c>
      <c r="AH90" s="49" t="s">
        <v>208</v>
      </c>
      <c r="AI90" s="14" t="s">
        <v>80</v>
      </c>
      <c r="AJ90" s="14" t="s">
        <v>83</v>
      </c>
      <c r="AK90" s="49" t="s">
        <v>84</v>
      </c>
      <c r="AL90" s="49" t="s">
        <v>51</v>
      </c>
      <c r="AM90" s="14" t="s">
        <v>80</v>
      </c>
      <c r="AN90" s="15" t="s">
        <v>210</v>
      </c>
      <c r="AO90" s="15" t="s">
        <v>211</v>
      </c>
      <c r="AP90" s="15" t="s">
        <v>212</v>
      </c>
      <c r="AQ90" s="15" t="s">
        <v>217</v>
      </c>
      <c r="AR90" s="15" t="s">
        <v>209</v>
      </c>
      <c r="AS90" s="15" t="s">
        <v>93</v>
      </c>
      <c r="AT90" s="15" t="s">
        <v>94</v>
      </c>
      <c r="AU90" s="15" t="s">
        <v>95</v>
      </c>
      <c r="AV90" s="15" t="s">
        <v>213</v>
      </c>
      <c r="AW90" s="15" t="s">
        <v>215</v>
      </c>
      <c r="AX90" s="15" t="s">
        <v>97</v>
      </c>
      <c r="AY90" s="51">
        <v>22</v>
      </c>
      <c r="AZ90" s="51">
        <v>17</v>
      </c>
      <c r="BA90" s="51">
        <v>7</v>
      </c>
      <c r="BB90" s="51">
        <v>13</v>
      </c>
      <c r="BC90" s="51"/>
      <c r="BD90" s="51">
        <v>1</v>
      </c>
      <c r="BE90" s="51">
        <v>0</v>
      </c>
      <c r="BF90" s="51">
        <v>0</v>
      </c>
      <c r="BG90" s="51">
        <v>0</v>
      </c>
      <c r="BH90" s="51"/>
      <c r="BI90" s="51"/>
      <c r="BJ90" s="51">
        <v>9</v>
      </c>
      <c r="BK90" s="51">
        <v>8</v>
      </c>
      <c r="BL90" s="51">
        <v>6</v>
      </c>
      <c r="BM90" s="51">
        <v>8</v>
      </c>
      <c r="BN90" s="51"/>
      <c r="BO90" s="16">
        <v>224759024</v>
      </c>
      <c r="BP90" s="17">
        <v>6046633</v>
      </c>
      <c r="BQ90" s="17">
        <v>56013983</v>
      </c>
      <c r="BR90" s="17">
        <v>48629783</v>
      </c>
      <c r="BS90" s="17">
        <v>54463967</v>
      </c>
      <c r="BT90" s="50">
        <f t="shared" si="3"/>
        <v>7384200</v>
      </c>
      <c r="BU90" s="50">
        <f t="shared" si="4"/>
        <v>230805657</v>
      </c>
      <c r="BV90" s="77" t="s">
        <v>201</v>
      </c>
      <c r="BW90" s="77" t="s">
        <v>202</v>
      </c>
      <c r="BX90" s="77" t="s">
        <v>203</v>
      </c>
    </row>
    <row r="91" spans="1:76" ht="63.75" x14ac:dyDescent="0.25">
      <c r="A91" s="20" t="s">
        <v>172</v>
      </c>
      <c r="B91" s="33">
        <v>44540</v>
      </c>
      <c r="C91" s="53">
        <v>0.98013114337939389</v>
      </c>
      <c r="D91" s="53">
        <v>0.58240000000000003</v>
      </c>
      <c r="E91" s="131">
        <v>0.98013114337939389</v>
      </c>
      <c r="F91" s="131">
        <v>0.58240000000000003</v>
      </c>
      <c r="G91" s="134"/>
      <c r="H91" s="134"/>
      <c r="I91" s="35">
        <f t="shared" si="5"/>
        <v>-0.39773114337939386</v>
      </c>
      <c r="J91" s="54">
        <v>45028</v>
      </c>
      <c r="K91" s="80">
        <v>-317</v>
      </c>
      <c r="L91" s="46">
        <v>262</v>
      </c>
      <c r="M91" s="32">
        <v>524</v>
      </c>
      <c r="N91" s="37">
        <v>231284</v>
      </c>
      <c r="O91" s="37">
        <v>2039730</v>
      </c>
      <c r="P91" s="37">
        <v>2039730</v>
      </c>
      <c r="Q91" s="38">
        <v>50</v>
      </c>
      <c r="R91" s="38">
        <v>41</v>
      </c>
      <c r="S91" s="39">
        <f t="shared" si="6"/>
        <v>9</v>
      </c>
      <c r="T91" s="48">
        <v>0.97589999999999999</v>
      </c>
      <c r="U91" s="48">
        <v>0.95099999999999996</v>
      </c>
      <c r="V91" s="48">
        <v>1</v>
      </c>
      <c r="W91" s="48">
        <v>0.998</v>
      </c>
      <c r="X91" s="48">
        <v>0.99019999999999997</v>
      </c>
      <c r="Y91" s="48">
        <v>0.48499999999999999</v>
      </c>
      <c r="Z91" s="48">
        <v>0.95799999999999996</v>
      </c>
      <c r="AA91" s="48">
        <v>5.9700000000000003E-2</v>
      </c>
      <c r="AB91" s="14" t="s">
        <v>78</v>
      </c>
      <c r="AC91" s="14" t="s">
        <v>79</v>
      </c>
      <c r="AD91" s="49" t="s">
        <v>206</v>
      </c>
      <c r="AE91" s="14" t="s">
        <v>80</v>
      </c>
      <c r="AF91" s="14" t="s">
        <v>81</v>
      </c>
      <c r="AG91" s="49" t="s">
        <v>82</v>
      </c>
      <c r="AH91" s="49" t="s">
        <v>208</v>
      </c>
      <c r="AI91" s="14" t="s">
        <v>80</v>
      </c>
      <c r="AJ91" s="14" t="s">
        <v>83</v>
      </c>
      <c r="AK91" s="49" t="s">
        <v>84</v>
      </c>
      <c r="AL91" s="49" t="s">
        <v>51</v>
      </c>
      <c r="AM91" s="14" t="s">
        <v>80</v>
      </c>
      <c r="AN91" s="15" t="s">
        <v>210</v>
      </c>
      <c r="AO91" s="15" t="s">
        <v>211</v>
      </c>
      <c r="AP91" s="15" t="s">
        <v>212</v>
      </c>
      <c r="AQ91" s="15" t="s">
        <v>217</v>
      </c>
      <c r="AR91" s="15" t="s">
        <v>209</v>
      </c>
      <c r="AS91" s="15" t="s">
        <v>93</v>
      </c>
      <c r="AT91" s="15" t="s">
        <v>94</v>
      </c>
      <c r="AU91" s="15" t="s">
        <v>95</v>
      </c>
      <c r="AV91" s="15" t="s">
        <v>213</v>
      </c>
      <c r="AW91" s="15" t="s">
        <v>215</v>
      </c>
      <c r="AX91" s="15" t="s">
        <v>97</v>
      </c>
      <c r="AY91" s="51">
        <v>22</v>
      </c>
      <c r="AZ91" s="51">
        <v>17</v>
      </c>
      <c r="BA91" s="51">
        <v>7</v>
      </c>
      <c r="BB91" s="51">
        <v>13</v>
      </c>
      <c r="BC91" s="51"/>
      <c r="BD91" s="51">
        <v>1</v>
      </c>
      <c r="BE91" s="51">
        <v>0</v>
      </c>
      <c r="BF91" s="51">
        <v>0</v>
      </c>
      <c r="BG91" s="51">
        <v>0</v>
      </c>
      <c r="BH91" s="51"/>
      <c r="BI91" s="51"/>
      <c r="BJ91" s="51">
        <v>9</v>
      </c>
      <c r="BK91" s="51">
        <v>8</v>
      </c>
      <c r="BL91" s="51">
        <v>6</v>
      </c>
      <c r="BM91" s="51">
        <v>8</v>
      </c>
      <c r="BN91" s="51"/>
      <c r="BO91" s="16">
        <v>224759024</v>
      </c>
      <c r="BP91" s="17">
        <v>6046633</v>
      </c>
      <c r="BQ91" s="17">
        <v>56013983</v>
      </c>
      <c r="BR91" s="17">
        <v>48629783</v>
      </c>
      <c r="BS91" s="17">
        <v>54463967</v>
      </c>
      <c r="BT91" s="50">
        <f t="shared" si="3"/>
        <v>7384200</v>
      </c>
      <c r="BU91" s="50">
        <f t="shared" si="4"/>
        <v>230805657</v>
      </c>
      <c r="BV91" s="77" t="s">
        <v>201</v>
      </c>
      <c r="BW91" s="77" t="s">
        <v>202</v>
      </c>
      <c r="BX91" s="77" t="s">
        <v>203</v>
      </c>
    </row>
    <row r="92" spans="1:76" ht="63.75" x14ac:dyDescent="0.25">
      <c r="A92" s="20" t="s">
        <v>172</v>
      </c>
      <c r="B92" s="33">
        <v>44547</v>
      </c>
      <c r="C92" s="53">
        <v>0.98333734981060961</v>
      </c>
      <c r="D92" s="53">
        <v>0.60980000000000001</v>
      </c>
      <c r="E92" s="131">
        <v>0.98333734981060961</v>
      </c>
      <c r="F92" s="131">
        <v>0.60980000000000001</v>
      </c>
      <c r="G92" s="87"/>
      <c r="H92" s="87"/>
      <c r="I92" s="35">
        <f t="shared" si="5"/>
        <v>-0.3735373498106096</v>
      </c>
      <c r="J92" s="54">
        <v>45036</v>
      </c>
      <c r="K92" s="80">
        <v>-323</v>
      </c>
      <c r="L92" s="46">
        <v>262</v>
      </c>
      <c r="M92" s="32">
        <v>524</v>
      </c>
      <c r="N92" s="37">
        <v>236648</v>
      </c>
      <c r="O92" s="37">
        <v>2088006</v>
      </c>
      <c r="P92" s="37">
        <v>2088006</v>
      </c>
      <c r="Q92" s="38">
        <v>50</v>
      </c>
      <c r="R92" s="38">
        <v>43</v>
      </c>
      <c r="S92" s="39">
        <f t="shared" si="6"/>
        <v>7</v>
      </c>
      <c r="T92" s="48">
        <v>0.97950000000000004</v>
      </c>
      <c r="U92" s="48">
        <v>0.95099999999999996</v>
      </c>
      <c r="V92" s="48">
        <v>1</v>
      </c>
      <c r="W92" s="48">
        <v>0.998</v>
      </c>
      <c r="X92" s="48">
        <v>0.99299999999999999</v>
      </c>
      <c r="Y92" s="48">
        <v>0.52180000000000004</v>
      </c>
      <c r="Z92" s="48">
        <v>0.97619999999999996</v>
      </c>
      <c r="AA92" s="48">
        <v>6.2799999999999995E-2</v>
      </c>
      <c r="AB92" s="14" t="s">
        <v>78</v>
      </c>
      <c r="AC92" s="14" t="s">
        <v>79</v>
      </c>
      <c r="AD92" s="49" t="s">
        <v>206</v>
      </c>
      <c r="AE92" s="14" t="s">
        <v>80</v>
      </c>
      <c r="AF92" s="14" t="s">
        <v>81</v>
      </c>
      <c r="AG92" s="49" t="s">
        <v>82</v>
      </c>
      <c r="AH92" s="49" t="s">
        <v>208</v>
      </c>
      <c r="AI92" s="14" t="s">
        <v>80</v>
      </c>
      <c r="AJ92" s="14" t="s">
        <v>83</v>
      </c>
      <c r="AK92" s="49" t="s">
        <v>84</v>
      </c>
      <c r="AL92" s="49" t="s">
        <v>51</v>
      </c>
      <c r="AM92" s="14" t="s">
        <v>80</v>
      </c>
      <c r="AN92" s="15" t="s">
        <v>210</v>
      </c>
      <c r="AO92" s="15" t="s">
        <v>211</v>
      </c>
      <c r="AP92" s="15" t="s">
        <v>212</v>
      </c>
      <c r="AQ92" s="15" t="s">
        <v>217</v>
      </c>
      <c r="AR92" s="15" t="s">
        <v>209</v>
      </c>
      <c r="AS92" s="15" t="s">
        <v>93</v>
      </c>
      <c r="AT92" s="15" t="s">
        <v>94</v>
      </c>
      <c r="AU92" s="15" t="s">
        <v>95</v>
      </c>
      <c r="AV92" s="15" t="s">
        <v>213</v>
      </c>
      <c r="AW92" s="15" t="s">
        <v>216</v>
      </c>
      <c r="AX92" s="15" t="s">
        <v>98</v>
      </c>
      <c r="AY92" s="51">
        <v>22</v>
      </c>
      <c r="AZ92" s="51">
        <v>17</v>
      </c>
      <c r="BA92" s="51">
        <v>7</v>
      </c>
      <c r="BB92" s="51">
        <v>13</v>
      </c>
      <c r="BC92" s="51"/>
      <c r="BD92" s="51">
        <v>1</v>
      </c>
      <c r="BE92" s="51">
        <v>0</v>
      </c>
      <c r="BF92" s="51">
        <v>0</v>
      </c>
      <c r="BG92" s="51">
        <v>0</v>
      </c>
      <c r="BH92" s="51"/>
      <c r="BI92" s="51"/>
      <c r="BJ92" s="51">
        <v>9</v>
      </c>
      <c r="BK92" s="51">
        <v>8</v>
      </c>
      <c r="BL92" s="51">
        <v>6</v>
      </c>
      <c r="BM92" s="51">
        <v>8</v>
      </c>
      <c r="BN92" s="51"/>
      <c r="BO92" s="16">
        <v>224759024</v>
      </c>
      <c r="BP92" s="17">
        <v>6046633</v>
      </c>
      <c r="BQ92" s="17">
        <v>56013983</v>
      </c>
      <c r="BR92" s="17">
        <v>48629783</v>
      </c>
      <c r="BS92" s="17">
        <v>54463967</v>
      </c>
      <c r="BT92" s="50">
        <f t="shared" si="3"/>
        <v>7384200</v>
      </c>
      <c r="BU92" s="50">
        <f t="shared" si="4"/>
        <v>230805657</v>
      </c>
      <c r="BV92" s="77" t="s">
        <v>201</v>
      </c>
      <c r="BW92" s="77" t="s">
        <v>202</v>
      </c>
      <c r="BX92" s="77" t="s">
        <v>203</v>
      </c>
    </row>
    <row r="93" spans="1:76" ht="63.75" x14ac:dyDescent="0.25">
      <c r="A93" s="20" t="s">
        <v>172</v>
      </c>
      <c r="B93" s="33">
        <v>44554</v>
      </c>
      <c r="C93" s="53">
        <v>0.98563784314736735</v>
      </c>
      <c r="D93" s="53">
        <v>0.61739999999999995</v>
      </c>
      <c r="E93" s="131">
        <v>0.98563784314736735</v>
      </c>
      <c r="F93" s="131">
        <v>0.61739999999999995</v>
      </c>
      <c r="G93" s="87"/>
      <c r="H93" s="87"/>
      <c r="I93" s="35">
        <f t="shared" si="5"/>
        <v>-0.36823784314736741</v>
      </c>
      <c r="J93" s="54">
        <v>45043</v>
      </c>
      <c r="K93" s="80">
        <v>-329</v>
      </c>
      <c r="L93" s="46">
        <v>262</v>
      </c>
      <c r="M93" s="32">
        <v>524</v>
      </c>
      <c r="N93" s="37">
        <v>242114</v>
      </c>
      <c r="O93" s="37">
        <v>2137200</v>
      </c>
      <c r="P93" s="37">
        <v>2137200</v>
      </c>
      <c r="Q93" s="38">
        <v>50</v>
      </c>
      <c r="R93" s="38">
        <v>43</v>
      </c>
      <c r="S93" s="39">
        <f t="shared" si="6"/>
        <v>7</v>
      </c>
      <c r="T93" s="48">
        <v>0.98240000000000005</v>
      </c>
      <c r="U93" s="48">
        <v>0.95099999999999996</v>
      </c>
      <c r="V93" s="48">
        <v>1</v>
      </c>
      <c r="W93" s="48">
        <v>0.998</v>
      </c>
      <c r="X93" s="48">
        <v>0.995</v>
      </c>
      <c r="Y93" s="48">
        <v>0.53200000000000003</v>
      </c>
      <c r="Z93" s="48">
        <v>0.9859</v>
      </c>
      <c r="AA93" s="48">
        <v>6.2799999999999995E-2</v>
      </c>
      <c r="AB93" s="14" t="s">
        <v>78</v>
      </c>
      <c r="AC93" s="14" t="s">
        <v>79</v>
      </c>
      <c r="AD93" s="49" t="s">
        <v>206</v>
      </c>
      <c r="AE93" s="14" t="s">
        <v>80</v>
      </c>
      <c r="AF93" s="14" t="s">
        <v>81</v>
      </c>
      <c r="AG93" s="49" t="s">
        <v>82</v>
      </c>
      <c r="AH93" s="49" t="s">
        <v>208</v>
      </c>
      <c r="AI93" s="14" t="s">
        <v>80</v>
      </c>
      <c r="AJ93" s="14" t="s">
        <v>83</v>
      </c>
      <c r="AK93" s="49" t="s">
        <v>84</v>
      </c>
      <c r="AL93" s="49" t="s">
        <v>51</v>
      </c>
      <c r="AM93" s="14" t="s">
        <v>80</v>
      </c>
      <c r="AN93" s="15" t="s">
        <v>210</v>
      </c>
      <c r="AO93" s="15" t="s">
        <v>211</v>
      </c>
      <c r="AP93" s="15" t="s">
        <v>212</v>
      </c>
      <c r="AQ93" s="15" t="s">
        <v>217</v>
      </c>
      <c r="AR93" s="15" t="s">
        <v>209</v>
      </c>
      <c r="AS93" s="15" t="s">
        <v>93</v>
      </c>
      <c r="AT93" s="15" t="s">
        <v>94</v>
      </c>
      <c r="AU93" s="15" t="s">
        <v>95</v>
      </c>
      <c r="AV93" s="15" t="s">
        <v>213</v>
      </c>
      <c r="AW93" s="15" t="s">
        <v>216</v>
      </c>
      <c r="AX93" s="15" t="s">
        <v>98</v>
      </c>
      <c r="AY93" s="51">
        <v>22</v>
      </c>
      <c r="AZ93" s="51">
        <v>17</v>
      </c>
      <c r="BA93" s="51">
        <v>7</v>
      </c>
      <c r="BB93" s="51">
        <v>13</v>
      </c>
      <c r="BC93" s="51"/>
      <c r="BD93" s="51">
        <v>1</v>
      </c>
      <c r="BE93" s="51">
        <v>0</v>
      </c>
      <c r="BF93" s="51">
        <v>0</v>
      </c>
      <c r="BG93" s="51">
        <v>0</v>
      </c>
      <c r="BH93" s="51"/>
      <c r="BI93" s="51"/>
      <c r="BJ93" s="51">
        <v>9</v>
      </c>
      <c r="BK93" s="51">
        <v>8</v>
      </c>
      <c r="BL93" s="51">
        <v>6</v>
      </c>
      <c r="BM93" s="51">
        <v>8</v>
      </c>
      <c r="BN93" s="51"/>
      <c r="BO93" s="16">
        <v>224759024</v>
      </c>
      <c r="BP93" s="17">
        <v>6046633</v>
      </c>
      <c r="BQ93" s="17">
        <v>63495725</v>
      </c>
      <c r="BR93" s="17">
        <v>54463964</v>
      </c>
      <c r="BS93" s="17">
        <v>58303034</v>
      </c>
      <c r="BT93" s="50">
        <f t="shared" si="3"/>
        <v>9031761</v>
      </c>
      <c r="BU93" s="50">
        <f t="shared" si="4"/>
        <v>230805657</v>
      </c>
      <c r="BV93" s="77" t="s">
        <v>201</v>
      </c>
      <c r="BW93" s="77" t="s">
        <v>202</v>
      </c>
      <c r="BX93" s="77" t="s">
        <v>203</v>
      </c>
    </row>
    <row r="94" spans="1:76" ht="63.75" x14ac:dyDescent="0.25">
      <c r="A94" s="20" t="s">
        <v>172</v>
      </c>
      <c r="B94" s="55">
        <v>44561</v>
      </c>
      <c r="C94" s="53">
        <v>0.98805297412048976</v>
      </c>
      <c r="D94" s="53">
        <v>0.61739999999999995</v>
      </c>
      <c r="E94" s="131">
        <v>0.98805297412048976</v>
      </c>
      <c r="F94" s="131">
        <v>0.61739999999999995</v>
      </c>
      <c r="G94" s="87"/>
      <c r="H94" s="87"/>
      <c r="I94" s="35">
        <f t="shared" si="5"/>
        <v>-0.37065297412048981</v>
      </c>
      <c r="J94" s="54">
        <v>45049</v>
      </c>
      <c r="K94" s="80">
        <v>-336</v>
      </c>
      <c r="L94" s="46">
        <v>262</v>
      </c>
      <c r="M94" s="32">
        <v>524</v>
      </c>
      <c r="N94" s="37">
        <v>247580</v>
      </c>
      <c r="O94" s="37">
        <v>2186394</v>
      </c>
      <c r="P94" s="37">
        <v>2186394</v>
      </c>
      <c r="Q94" s="38">
        <v>50</v>
      </c>
      <c r="R94" s="38">
        <v>43</v>
      </c>
      <c r="S94" s="39">
        <f t="shared" si="6"/>
        <v>7</v>
      </c>
      <c r="T94" s="48">
        <v>0.98240000000000005</v>
      </c>
      <c r="U94" s="48">
        <v>0.95099999999999996</v>
      </c>
      <c r="V94" s="48">
        <v>1</v>
      </c>
      <c r="W94" s="48">
        <v>0.998</v>
      </c>
      <c r="X94" s="48">
        <v>0.995</v>
      </c>
      <c r="Y94" s="48">
        <v>0.53200000000000003</v>
      </c>
      <c r="Z94" s="48">
        <v>0.9859</v>
      </c>
      <c r="AA94" s="48">
        <v>6.2799999999999995E-2</v>
      </c>
      <c r="AB94" s="14" t="s">
        <v>78</v>
      </c>
      <c r="AC94" s="14" t="s">
        <v>79</v>
      </c>
      <c r="AD94" s="49" t="s">
        <v>206</v>
      </c>
      <c r="AE94" s="14" t="s">
        <v>80</v>
      </c>
      <c r="AF94" s="14" t="s">
        <v>81</v>
      </c>
      <c r="AG94" s="49" t="s">
        <v>82</v>
      </c>
      <c r="AH94" s="49" t="s">
        <v>208</v>
      </c>
      <c r="AI94" s="14" t="s">
        <v>80</v>
      </c>
      <c r="AJ94" s="14" t="s">
        <v>83</v>
      </c>
      <c r="AK94" s="49" t="s">
        <v>84</v>
      </c>
      <c r="AL94" s="49" t="s">
        <v>51</v>
      </c>
      <c r="AM94" s="14" t="s">
        <v>80</v>
      </c>
      <c r="AN94" s="15" t="s">
        <v>210</v>
      </c>
      <c r="AO94" s="15" t="s">
        <v>211</v>
      </c>
      <c r="AP94" s="15" t="s">
        <v>212</v>
      </c>
      <c r="AQ94" s="15" t="s">
        <v>217</v>
      </c>
      <c r="AR94" s="15" t="s">
        <v>209</v>
      </c>
      <c r="AS94" s="15" t="s">
        <v>93</v>
      </c>
      <c r="AT94" s="15" t="s">
        <v>94</v>
      </c>
      <c r="AU94" s="15" t="s">
        <v>95</v>
      </c>
      <c r="AV94" s="15" t="s">
        <v>213</v>
      </c>
      <c r="AW94" s="15" t="s">
        <v>216</v>
      </c>
      <c r="AX94" s="15" t="s">
        <v>98</v>
      </c>
      <c r="AY94" s="51">
        <v>22</v>
      </c>
      <c r="AZ94" s="51">
        <v>17</v>
      </c>
      <c r="BA94" s="51">
        <v>1</v>
      </c>
      <c r="BB94" s="51">
        <v>13</v>
      </c>
      <c r="BC94" s="51"/>
      <c r="BD94" s="51">
        <v>2</v>
      </c>
      <c r="BE94" s="51">
        <v>0</v>
      </c>
      <c r="BF94" s="51">
        <v>0</v>
      </c>
      <c r="BG94" s="51">
        <v>0</v>
      </c>
      <c r="BH94" s="51"/>
      <c r="BI94" s="51"/>
      <c r="BJ94" s="51">
        <v>10</v>
      </c>
      <c r="BK94" s="51">
        <v>8</v>
      </c>
      <c r="BL94" s="51">
        <v>6</v>
      </c>
      <c r="BM94" s="51">
        <v>8</v>
      </c>
      <c r="BN94" s="51"/>
      <c r="BO94" s="16">
        <v>224759024</v>
      </c>
      <c r="BP94" s="17">
        <v>6046633</v>
      </c>
      <c r="BQ94" s="17">
        <v>63495725</v>
      </c>
      <c r="BR94" s="17">
        <v>54463964</v>
      </c>
      <c r="BS94" s="17">
        <v>58303034</v>
      </c>
      <c r="BT94" s="50">
        <f t="shared" si="3"/>
        <v>9031761</v>
      </c>
      <c r="BU94" s="50">
        <f t="shared" si="4"/>
        <v>230805657</v>
      </c>
      <c r="BV94" s="77" t="s">
        <v>201</v>
      </c>
      <c r="BW94" s="77" t="s">
        <v>202</v>
      </c>
      <c r="BX94" s="77" t="s">
        <v>203</v>
      </c>
    </row>
    <row r="95" spans="1:76" ht="63.75" x14ac:dyDescent="0.25">
      <c r="A95" s="20" t="s">
        <v>172</v>
      </c>
      <c r="B95" s="33">
        <v>44568</v>
      </c>
      <c r="C95" s="53">
        <v>0.9899865474912336</v>
      </c>
      <c r="D95" s="53">
        <v>0.63129999999999997</v>
      </c>
      <c r="E95" s="131">
        <v>0.9899865474912336</v>
      </c>
      <c r="F95" s="131">
        <v>0.63129999999999997</v>
      </c>
      <c r="G95" s="87"/>
      <c r="H95" s="87"/>
      <c r="I95" s="35">
        <f t="shared" si="5"/>
        <v>-0.35868654749123363</v>
      </c>
      <c r="J95" s="54">
        <v>45069</v>
      </c>
      <c r="K95" s="80">
        <v>-343</v>
      </c>
      <c r="L95" s="46">
        <v>262</v>
      </c>
      <c r="M95" s="32">
        <v>524</v>
      </c>
      <c r="N95" s="37">
        <v>252428</v>
      </c>
      <c r="O95" s="37">
        <v>2230026</v>
      </c>
      <c r="P95" s="37">
        <v>2230026</v>
      </c>
      <c r="Q95" s="38">
        <v>50</v>
      </c>
      <c r="R95" s="38">
        <v>43</v>
      </c>
      <c r="S95" s="39">
        <f t="shared" si="6"/>
        <v>7</v>
      </c>
      <c r="T95" s="48">
        <v>0.99109999999999998</v>
      </c>
      <c r="U95" s="48">
        <v>0.95099999999999996</v>
      </c>
      <c r="V95" s="48">
        <v>1</v>
      </c>
      <c r="W95" s="48">
        <v>0.998</v>
      </c>
      <c r="X95" s="48">
        <v>0.99790000000000001</v>
      </c>
      <c r="Y95" s="48">
        <v>0.55069999999999997</v>
      </c>
      <c r="Z95" s="48">
        <v>0.99770000000000003</v>
      </c>
      <c r="AA95" s="48">
        <v>6.2799999999999995E-2</v>
      </c>
      <c r="AB95" s="14" t="s">
        <v>78</v>
      </c>
      <c r="AC95" s="14" t="s">
        <v>79</v>
      </c>
      <c r="AD95" s="49" t="s">
        <v>206</v>
      </c>
      <c r="AE95" s="14" t="s">
        <v>80</v>
      </c>
      <c r="AF95" s="14" t="s">
        <v>81</v>
      </c>
      <c r="AG95" s="49" t="s">
        <v>82</v>
      </c>
      <c r="AH95" s="49" t="s">
        <v>208</v>
      </c>
      <c r="AI95" s="14" t="s">
        <v>80</v>
      </c>
      <c r="AJ95" s="14" t="s">
        <v>83</v>
      </c>
      <c r="AK95" s="49" t="s">
        <v>84</v>
      </c>
      <c r="AL95" s="49" t="s">
        <v>51</v>
      </c>
      <c r="AM95" s="14" t="s">
        <v>80</v>
      </c>
      <c r="AN95" s="15" t="s">
        <v>210</v>
      </c>
      <c r="AO95" s="15" t="s">
        <v>211</v>
      </c>
      <c r="AP95" s="15" t="s">
        <v>212</v>
      </c>
      <c r="AQ95" s="15" t="s">
        <v>217</v>
      </c>
      <c r="AR95" s="15" t="s">
        <v>209</v>
      </c>
      <c r="AS95" s="15" t="s">
        <v>93</v>
      </c>
      <c r="AT95" s="15" t="s">
        <v>94</v>
      </c>
      <c r="AU95" s="15" t="s">
        <v>95</v>
      </c>
      <c r="AV95" s="15" t="s">
        <v>213</v>
      </c>
      <c r="AW95" s="15" t="s">
        <v>216</v>
      </c>
      <c r="AX95" s="15" t="s">
        <v>98</v>
      </c>
      <c r="AY95" s="51">
        <v>22</v>
      </c>
      <c r="AZ95" s="51">
        <v>17</v>
      </c>
      <c r="BA95" s="51">
        <v>1</v>
      </c>
      <c r="BB95" s="51">
        <v>13</v>
      </c>
      <c r="BC95" s="51"/>
      <c r="BD95" s="51">
        <v>2</v>
      </c>
      <c r="BE95" s="51">
        <v>0</v>
      </c>
      <c r="BF95" s="51">
        <v>0</v>
      </c>
      <c r="BG95" s="51">
        <v>0</v>
      </c>
      <c r="BH95" s="51"/>
      <c r="BI95" s="51"/>
      <c r="BJ95" s="51">
        <v>10</v>
      </c>
      <c r="BK95" s="51">
        <v>8</v>
      </c>
      <c r="BL95" s="51">
        <v>6</v>
      </c>
      <c r="BM95" s="51">
        <v>8</v>
      </c>
      <c r="BN95" s="51"/>
      <c r="BO95" s="16">
        <v>224759024</v>
      </c>
      <c r="BP95" s="17">
        <v>6046633</v>
      </c>
      <c r="BQ95" s="17">
        <v>63495725</v>
      </c>
      <c r="BR95" s="17">
        <v>54463964</v>
      </c>
      <c r="BS95" s="17">
        <v>58303034</v>
      </c>
      <c r="BT95" s="50">
        <f t="shared" si="3"/>
        <v>9031761</v>
      </c>
      <c r="BU95" s="50">
        <f t="shared" si="4"/>
        <v>230805657</v>
      </c>
      <c r="BV95" s="77" t="s">
        <v>201</v>
      </c>
      <c r="BW95" s="77" t="s">
        <v>202</v>
      </c>
      <c r="BX95" s="77" t="s">
        <v>203</v>
      </c>
    </row>
    <row r="96" spans="1:76" ht="63.75" x14ac:dyDescent="0.25">
      <c r="A96" s="20" t="s">
        <v>172</v>
      </c>
      <c r="B96" s="33">
        <v>44575</v>
      </c>
      <c r="C96" s="53">
        <v>0.99186042026204646</v>
      </c>
      <c r="D96" s="53">
        <v>0.64039999999999997</v>
      </c>
      <c r="E96" s="131">
        <v>0.99186042026204646</v>
      </c>
      <c r="F96" s="131">
        <v>0.64039999999999997</v>
      </c>
      <c r="G96" s="134"/>
      <c r="H96" s="134"/>
      <c r="I96" s="35">
        <f t="shared" si="5"/>
        <v>-0.35146042026204649</v>
      </c>
      <c r="J96" s="54">
        <v>45069</v>
      </c>
      <c r="K96" s="80">
        <v>-350</v>
      </c>
      <c r="L96" s="46">
        <v>262</v>
      </c>
      <c r="M96" s="32">
        <v>524</v>
      </c>
      <c r="N96" s="37">
        <v>257354</v>
      </c>
      <c r="O96" s="37">
        <v>2274360</v>
      </c>
      <c r="P96" s="37">
        <v>2274360</v>
      </c>
      <c r="Q96" s="38">
        <v>50</v>
      </c>
      <c r="R96" s="38">
        <v>41</v>
      </c>
      <c r="S96" s="39">
        <f t="shared" si="6"/>
        <v>9</v>
      </c>
      <c r="T96" s="48">
        <v>0.99390000000000001</v>
      </c>
      <c r="U96" s="48">
        <v>0.95099999999999996</v>
      </c>
      <c r="V96" s="48">
        <v>1</v>
      </c>
      <c r="W96" s="48">
        <v>0.998</v>
      </c>
      <c r="X96" s="48">
        <v>1</v>
      </c>
      <c r="Y96" s="48">
        <v>0.68930000000000002</v>
      </c>
      <c r="Z96" s="48">
        <v>0.99950000000000006</v>
      </c>
      <c r="AA96" s="48">
        <v>6.2799999999999995E-2</v>
      </c>
      <c r="AB96" s="14" t="s">
        <v>78</v>
      </c>
      <c r="AC96" s="14" t="s">
        <v>79</v>
      </c>
      <c r="AD96" s="49" t="s">
        <v>206</v>
      </c>
      <c r="AE96" s="14" t="s">
        <v>80</v>
      </c>
      <c r="AF96" s="14" t="s">
        <v>81</v>
      </c>
      <c r="AG96" s="49" t="s">
        <v>82</v>
      </c>
      <c r="AH96" s="49" t="s">
        <v>208</v>
      </c>
      <c r="AI96" s="14" t="s">
        <v>80</v>
      </c>
      <c r="AJ96" s="14" t="s">
        <v>83</v>
      </c>
      <c r="AK96" s="49" t="s">
        <v>84</v>
      </c>
      <c r="AL96" s="49" t="s">
        <v>51</v>
      </c>
      <c r="AM96" s="14" t="s">
        <v>80</v>
      </c>
      <c r="AN96" s="15" t="s">
        <v>210</v>
      </c>
      <c r="AO96" s="15" t="s">
        <v>211</v>
      </c>
      <c r="AP96" s="15" t="s">
        <v>212</v>
      </c>
      <c r="AQ96" s="15" t="s">
        <v>217</v>
      </c>
      <c r="AR96" s="15" t="s">
        <v>209</v>
      </c>
      <c r="AS96" s="15" t="s">
        <v>93</v>
      </c>
      <c r="AT96" s="15" t="s">
        <v>94</v>
      </c>
      <c r="AU96" s="15" t="s">
        <v>95</v>
      </c>
      <c r="AV96" s="15" t="s">
        <v>213</v>
      </c>
      <c r="AW96" s="15" t="s">
        <v>216</v>
      </c>
      <c r="AX96" s="15" t="s">
        <v>98</v>
      </c>
      <c r="AY96" s="51">
        <v>22</v>
      </c>
      <c r="AZ96" s="51">
        <v>17</v>
      </c>
      <c r="BA96" s="51">
        <v>1</v>
      </c>
      <c r="BB96" s="51">
        <v>13</v>
      </c>
      <c r="BC96" s="51"/>
      <c r="BD96" s="51">
        <v>2</v>
      </c>
      <c r="BE96" s="51">
        <v>0</v>
      </c>
      <c r="BF96" s="51">
        <v>0</v>
      </c>
      <c r="BG96" s="51">
        <v>0</v>
      </c>
      <c r="BH96" s="51"/>
      <c r="BI96" s="51"/>
      <c r="BJ96" s="51">
        <v>10</v>
      </c>
      <c r="BK96" s="51">
        <v>8</v>
      </c>
      <c r="BL96" s="51">
        <v>6</v>
      </c>
      <c r="BM96" s="51">
        <v>8</v>
      </c>
      <c r="BN96" s="51"/>
      <c r="BO96" s="16">
        <v>224759024</v>
      </c>
      <c r="BP96" s="17">
        <v>6046633</v>
      </c>
      <c r="BQ96" s="17">
        <v>63495725</v>
      </c>
      <c r="BR96" s="17">
        <v>54463964</v>
      </c>
      <c r="BS96" s="17">
        <v>58303034</v>
      </c>
      <c r="BT96" s="50">
        <f t="shared" si="3"/>
        <v>9031761</v>
      </c>
      <c r="BU96" s="50">
        <f t="shared" si="4"/>
        <v>230805657</v>
      </c>
      <c r="BV96" s="77" t="s">
        <v>201</v>
      </c>
      <c r="BW96" s="77" t="s">
        <v>202</v>
      </c>
      <c r="BX96" s="77" t="s">
        <v>203</v>
      </c>
    </row>
    <row r="97" spans="1:76" ht="63.75" x14ac:dyDescent="0.25">
      <c r="A97" s="20" t="s">
        <v>172</v>
      </c>
      <c r="B97" s="33">
        <v>44582</v>
      </c>
      <c r="C97" s="53">
        <v>0.99340390775767196</v>
      </c>
      <c r="D97" s="53">
        <v>0.64800000000000002</v>
      </c>
      <c r="E97" s="131">
        <v>0.99340390775767196</v>
      </c>
      <c r="F97" s="131">
        <v>0.64800000000000002</v>
      </c>
      <c r="G97" s="134"/>
      <c r="H97" s="134"/>
      <c r="I97" s="35">
        <f t="shared" si="5"/>
        <v>-0.34540390775767194</v>
      </c>
      <c r="J97" s="54">
        <v>45069</v>
      </c>
      <c r="K97" s="80">
        <v>-355</v>
      </c>
      <c r="L97" s="46">
        <v>262</v>
      </c>
      <c r="M97" s="32">
        <v>524</v>
      </c>
      <c r="N97" s="37">
        <v>262280</v>
      </c>
      <c r="O97" s="37">
        <v>2318694</v>
      </c>
      <c r="P97" s="37">
        <v>2318694</v>
      </c>
      <c r="Q97" s="38">
        <v>50</v>
      </c>
      <c r="R97" s="38">
        <v>41</v>
      </c>
      <c r="S97" s="39">
        <f t="shared" si="6"/>
        <v>9</v>
      </c>
      <c r="T97" s="48">
        <v>0.99570000000000003</v>
      </c>
      <c r="U97" s="48">
        <v>0.95099999999999996</v>
      </c>
      <c r="V97" s="48">
        <v>1</v>
      </c>
      <c r="W97" s="48">
        <v>0.998</v>
      </c>
      <c r="X97" s="48">
        <v>1</v>
      </c>
      <c r="Y97" s="48">
        <v>0.57320000000000004</v>
      </c>
      <c r="Z97" s="48">
        <v>1</v>
      </c>
      <c r="AA97" s="48">
        <v>6.2799999999999995E-2</v>
      </c>
      <c r="AB97" s="14" t="s">
        <v>78</v>
      </c>
      <c r="AC97" s="14" t="s">
        <v>79</v>
      </c>
      <c r="AD97" s="49" t="s">
        <v>206</v>
      </c>
      <c r="AE97" s="14" t="s">
        <v>80</v>
      </c>
      <c r="AF97" s="14" t="s">
        <v>81</v>
      </c>
      <c r="AG97" s="49" t="s">
        <v>82</v>
      </c>
      <c r="AH97" s="49" t="s">
        <v>208</v>
      </c>
      <c r="AI97" s="14" t="s">
        <v>80</v>
      </c>
      <c r="AJ97" s="14" t="s">
        <v>83</v>
      </c>
      <c r="AK97" s="49" t="s">
        <v>84</v>
      </c>
      <c r="AL97" s="49" t="s">
        <v>51</v>
      </c>
      <c r="AM97" s="14" t="s">
        <v>80</v>
      </c>
      <c r="AN97" s="15" t="s">
        <v>210</v>
      </c>
      <c r="AO97" s="15" t="s">
        <v>211</v>
      </c>
      <c r="AP97" s="15" t="s">
        <v>212</v>
      </c>
      <c r="AQ97" s="15" t="s">
        <v>217</v>
      </c>
      <c r="AR97" s="15" t="s">
        <v>209</v>
      </c>
      <c r="AS97" s="15" t="s">
        <v>93</v>
      </c>
      <c r="AT97" s="15" t="s">
        <v>94</v>
      </c>
      <c r="AU97" s="15" t="s">
        <v>95</v>
      </c>
      <c r="AV97" s="15" t="s">
        <v>213</v>
      </c>
      <c r="AW97" s="15" t="s">
        <v>216</v>
      </c>
      <c r="AX97" s="15" t="s">
        <v>98</v>
      </c>
      <c r="AY97" s="51">
        <v>22</v>
      </c>
      <c r="AZ97" s="51">
        <v>17</v>
      </c>
      <c r="BA97" s="51">
        <v>1</v>
      </c>
      <c r="BB97" s="51">
        <v>13</v>
      </c>
      <c r="BC97" s="51"/>
      <c r="BD97" s="51">
        <v>2</v>
      </c>
      <c r="BE97" s="51">
        <v>0</v>
      </c>
      <c r="BF97" s="51">
        <v>0</v>
      </c>
      <c r="BG97" s="51">
        <v>0</v>
      </c>
      <c r="BH97" s="51"/>
      <c r="BI97" s="51"/>
      <c r="BJ97" s="51">
        <v>10</v>
      </c>
      <c r="BK97" s="51">
        <v>8</v>
      </c>
      <c r="BL97" s="51">
        <v>6</v>
      </c>
      <c r="BM97" s="51">
        <v>8</v>
      </c>
      <c r="BN97" s="51"/>
      <c r="BO97" s="16">
        <v>224759024</v>
      </c>
      <c r="BP97" s="17">
        <v>6046633</v>
      </c>
      <c r="BQ97" s="17">
        <v>66082016.810000002</v>
      </c>
      <c r="BR97" s="17">
        <v>58303034.289999999</v>
      </c>
      <c r="BS97" s="17">
        <f t="shared" ref="BS97:BS114" si="7">BQ97</f>
        <v>66082016.810000002</v>
      </c>
      <c r="BT97" s="50">
        <f t="shared" si="3"/>
        <v>7778982.5200000033</v>
      </c>
      <c r="BU97" s="50">
        <f t="shared" si="4"/>
        <v>230805657</v>
      </c>
      <c r="BV97" s="77" t="s">
        <v>201</v>
      </c>
      <c r="BW97" s="77" t="s">
        <v>202</v>
      </c>
      <c r="BX97" s="77" t="s">
        <v>203</v>
      </c>
    </row>
    <row r="98" spans="1:76" ht="63.75" x14ac:dyDescent="0.25">
      <c r="A98" s="20" t="s">
        <v>172</v>
      </c>
      <c r="B98" s="33">
        <v>44589</v>
      </c>
      <c r="C98" s="53">
        <v>0.99465914529577126</v>
      </c>
      <c r="D98" s="53">
        <v>0.65559999999999996</v>
      </c>
      <c r="E98" s="131">
        <v>0.99465914529577126</v>
      </c>
      <c r="F98" s="131">
        <v>0.65559999999999996</v>
      </c>
      <c r="G98" s="134"/>
      <c r="H98" s="134"/>
      <c r="I98" s="35">
        <f t="shared" ref="I98:I121" si="8">D98-C98</f>
        <v>-0.3390591452957713</v>
      </c>
      <c r="J98" s="54">
        <v>45076</v>
      </c>
      <c r="K98" s="80">
        <v>-365</v>
      </c>
      <c r="L98" s="46">
        <v>262</v>
      </c>
      <c r="M98" s="32">
        <v>524</v>
      </c>
      <c r="N98" s="37">
        <v>267182</v>
      </c>
      <c r="O98" s="37">
        <v>2362812</v>
      </c>
      <c r="P98" s="37">
        <v>2362812</v>
      </c>
      <c r="Q98" s="38">
        <v>50</v>
      </c>
      <c r="R98" s="38">
        <v>41</v>
      </c>
      <c r="S98" s="39">
        <f t="shared" si="6"/>
        <v>9</v>
      </c>
      <c r="T98" s="48">
        <v>0.99770000000000003</v>
      </c>
      <c r="U98" s="48">
        <v>0.95099999999999996</v>
      </c>
      <c r="V98" s="48">
        <v>1</v>
      </c>
      <c r="W98" s="48">
        <v>0.998</v>
      </c>
      <c r="X98" s="48">
        <v>1</v>
      </c>
      <c r="Y98" s="48">
        <v>0.58340000000000003</v>
      </c>
      <c r="Z98" s="48">
        <v>1</v>
      </c>
      <c r="AA98" s="48">
        <v>6.2799999999999995E-2</v>
      </c>
      <c r="AB98" s="14" t="s">
        <v>78</v>
      </c>
      <c r="AC98" s="14" t="s">
        <v>79</v>
      </c>
      <c r="AD98" s="49" t="s">
        <v>206</v>
      </c>
      <c r="AE98" s="14" t="s">
        <v>80</v>
      </c>
      <c r="AF98" s="14" t="s">
        <v>81</v>
      </c>
      <c r="AG98" s="49" t="s">
        <v>82</v>
      </c>
      <c r="AH98" s="49" t="s">
        <v>208</v>
      </c>
      <c r="AI98" s="14" t="s">
        <v>80</v>
      </c>
      <c r="AJ98" s="14" t="s">
        <v>83</v>
      </c>
      <c r="AK98" s="49" t="s">
        <v>84</v>
      </c>
      <c r="AL98" s="49" t="s">
        <v>51</v>
      </c>
      <c r="AM98" s="14" t="s">
        <v>80</v>
      </c>
      <c r="AN98" s="15" t="s">
        <v>210</v>
      </c>
      <c r="AO98" s="15" t="s">
        <v>211</v>
      </c>
      <c r="AP98" s="15" t="s">
        <v>212</v>
      </c>
      <c r="AQ98" s="15" t="s">
        <v>217</v>
      </c>
      <c r="AR98" s="15" t="s">
        <v>209</v>
      </c>
      <c r="AS98" s="15" t="s">
        <v>93</v>
      </c>
      <c r="AT98" s="15" t="s">
        <v>94</v>
      </c>
      <c r="AU98" s="15" t="s">
        <v>95</v>
      </c>
      <c r="AV98" s="15" t="s">
        <v>213</v>
      </c>
      <c r="AW98" s="15" t="s">
        <v>216</v>
      </c>
      <c r="AX98" s="15" t="s">
        <v>98</v>
      </c>
      <c r="AY98" s="51">
        <v>22</v>
      </c>
      <c r="AZ98" s="51">
        <v>17</v>
      </c>
      <c r="BA98" s="51">
        <v>1</v>
      </c>
      <c r="BB98" s="51">
        <v>13</v>
      </c>
      <c r="BC98" s="51"/>
      <c r="BD98" s="51">
        <v>3</v>
      </c>
      <c r="BE98" s="51">
        <v>0</v>
      </c>
      <c r="BF98" s="51">
        <v>0</v>
      </c>
      <c r="BG98" s="51">
        <v>0</v>
      </c>
      <c r="BH98" s="51"/>
      <c r="BI98" s="51"/>
      <c r="BJ98" s="51">
        <v>10</v>
      </c>
      <c r="BK98" s="51">
        <v>8</v>
      </c>
      <c r="BL98" s="51">
        <v>6</v>
      </c>
      <c r="BM98" s="51">
        <v>8</v>
      </c>
      <c r="BN98" s="51"/>
      <c r="BO98" s="16">
        <v>224759024</v>
      </c>
      <c r="BP98" s="17">
        <v>6046633</v>
      </c>
      <c r="BQ98" s="17">
        <v>66082016.810000002</v>
      </c>
      <c r="BR98" s="17">
        <v>58303034.289999999</v>
      </c>
      <c r="BS98" s="17">
        <f t="shared" si="7"/>
        <v>66082016.810000002</v>
      </c>
      <c r="BT98" s="50">
        <f t="shared" si="3"/>
        <v>7778982.5200000033</v>
      </c>
      <c r="BU98" s="50">
        <f t="shared" si="4"/>
        <v>230805657</v>
      </c>
      <c r="BV98" s="77" t="s">
        <v>201</v>
      </c>
      <c r="BW98" s="77" t="s">
        <v>202</v>
      </c>
      <c r="BX98" s="77" t="s">
        <v>203</v>
      </c>
    </row>
    <row r="99" spans="1:76" ht="51" x14ac:dyDescent="0.25">
      <c r="A99" s="20" t="s">
        <v>172</v>
      </c>
      <c r="B99" s="33">
        <v>44596</v>
      </c>
      <c r="C99" s="53">
        <v>0.99565781473992976</v>
      </c>
      <c r="D99" s="53">
        <v>0.66259999999999997</v>
      </c>
      <c r="E99" s="131">
        <v>0.99565781473992976</v>
      </c>
      <c r="F99" s="131">
        <v>0.66259999999999997</v>
      </c>
      <c r="G99" s="134"/>
      <c r="H99" s="134"/>
      <c r="I99" s="35">
        <f t="shared" si="8"/>
        <v>-0.33305781473992979</v>
      </c>
      <c r="J99" s="54">
        <v>45083</v>
      </c>
      <c r="K99" s="80">
        <v>-367</v>
      </c>
      <c r="L99" s="46">
        <v>262</v>
      </c>
      <c r="M99" s="32">
        <v>524</v>
      </c>
      <c r="N99" s="37">
        <v>272078</v>
      </c>
      <c r="O99" s="37">
        <v>2406876</v>
      </c>
      <c r="P99" s="37">
        <v>2406876</v>
      </c>
      <c r="Q99" s="38">
        <v>50</v>
      </c>
      <c r="R99" s="38">
        <v>41</v>
      </c>
      <c r="S99" s="39">
        <f t="shared" si="6"/>
        <v>9</v>
      </c>
      <c r="T99" s="48">
        <v>0.99880000000000002</v>
      </c>
      <c r="U99" s="48">
        <v>0.95099999999999996</v>
      </c>
      <c r="V99" s="48">
        <v>1</v>
      </c>
      <c r="W99" s="48">
        <v>0.998</v>
      </c>
      <c r="X99" s="48">
        <v>1</v>
      </c>
      <c r="Y99" s="48">
        <v>0.59279999999999999</v>
      </c>
      <c r="Z99" s="48">
        <v>1</v>
      </c>
      <c r="AA99" s="48">
        <v>6.2799999999999995E-2</v>
      </c>
      <c r="AB99" s="14" t="s">
        <v>78</v>
      </c>
      <c r="AC99" s="14" t="s">
        <v>79</v>
      </c>
      <c r="AD99" s="49" t="s">
        <v>206</v>
      </c>
      <c r="AE99" s="14" t="s">
        <v>80</v>
      </c>
      <c r="AF99" s="14" t="s">
        <v>81</v>
      </c>
      <c r="AG99" s="49" t="s">
        <v>82</v>
      </c>
      <c r="AH99" s="49" t="s">
        <v>208</v>
      </c>
      <c r="AI99" s="14" t="s">
        <v>80</v>
      </c>
      <c r="AJ99" s="14"/>
      <c r="AK99" s="49"/>
      <c r="AL99" s="49"/>
      <c r="AM99" s="14"/>
      <c r="AN99" s="15" t="s">
        <v>210</v>
      </c>
      <c r="AO99" s="15" t="s">
        <v>211</v>
      </c>
      <c r="AP99" s="15" t="s">
        <v>212</v>
      </c>
      <c r="AQ99" s="15" t="s">
        <v>217</v>
      </c>
      <c r="AR99" s="15" t="s">
        <v>209</v>
      </c>
      <c r="AS99" s="15" t="s">
        <v>93</v>
      </c>
      <c r="AT99" s="15" t="s">
        <v>94</v>
      </c>
      <c r="AU99" s="15" t="s">
        <v>95</v>
      </c>
      <c r="AV99" s="15" t="s">
        <v>213</v>
      </c>
      <c r="AW99" s="15" t="s">
        <v>216</v>
      </c>
      <c r="AX99" s="15" t="s">
        <v>98</v>
      </c>
      <c r="AY99" s="51">
        <v>22</v>
      </c>
      <c r="AZ99" s="51">
        <v>17</v>
      </c>
      <c r="BA99" s="51">
        <v>1</v>
      </c>
      <c r="BB99" s="51">
        <v>13</v>
      </c>
      <c r="BC99" s="51"/>
      <c r="BD99" s="51">
        <v>3</v>
      </c>
      <c r="BE99" s="51">
        <v>0</v>
      </c>
      <c r="BF99" s="51">
        <v>0</v>
      </c>
      <c r="BG99" s="51">
        <v>0</v>
      </c>
      <c r="BH99" s="51"/>
      <c r="BI99" s="51"/>
      <c r="BJ99" s="51">
        <v>10</v>
      </c>
      <c r="BK99" s="51">
        <v>8</v>
      </c>
      <c r="BL99" s="51">
        <v>6</v>
      </c>
      <c r="BM99" s="51">
        <v>8</v>
      </c>
      <c r="BN99" s="51"/>
      <c r="BO99" s="16">
        <v>224759024</v>
      </c>
      <c r="BP99" s="17">
        <v>5509015.6500000004</v>
      </c>
      <c r="BQ99" s="17">
        <v>103215355.94</v>
      </c>
      <c r="BR99" s="17">
        <v>66082016</v>
      </c>
      <c r="BS99" s="17">
        <f t="shared" si="7"/>
        <v>103215355.94</v>
      </c>
      <c r="BT99" s="50">
        <f t="shared" si="3"/>
        <v>37133339.939999998</v>
      </c>
      <c r="BU99" s="50">
        <f t="shared" si="4"/>
        <v>230268039.65000001</v>
      </c>
      <c r="BV99" s="77" t="s">
        <v>201</v>
      </c>
      <c r="BW99" s="77" t="s">
        <v>202</v>
      </c>
      <c r="BX99" s="77" t="s">
        <v>203</v>
      </c>
    </row>
    <row r="100" spans="1:76" ht="51" x14ac:dyDescent="0.25">
      <c r="A100" s="20" t="s">
        <v>172</v>
      </c>
      <c r="B100" s="33">
        <v>44603</v>
      </c>
      <c r="C100" s="53">
        <v>0.99719406614228867</v>
      </c>
      <c r="D100" s="53">
        <v>0.66959999999999997</v>
      </c>
      <c r="E100" s="131">
        <v>0.99719406614228867</v>
      </c>
      <c r="F100" s="131">
        <v>0.66959999999999997</v>
      </c>
      <c r="G100" s="134"/>
      <c r="H100" s="134"/>
      <c r="I100" s="35">
        <f t="shared" si="8"/>
        <v>-0.3275940661422887</v>
      </c>
      <c r="J100" s="54">
        <v>45090</v>
      </c>
      <c r="K100" s="80">
        <v>-373</v>
      </c>
      <c r="L100" s="46">
        <v>262</v>
      </c>
      <c r="M100" s="32">
        <v>524</v>
      </c>
      <c r="N100" s="37">
        <v>276920</v>
      </c>
      <c r="O100" s="37">
        <v>2450454</v>
      </c>
      <c r="P100" s="37">
        <v>2450454</v>
      </c>
      <c r="Q100" s="38">
        <v>50</v>
      </c>
      <c r="R100" s="38">
        <v>41</v>
      </c>
      <c r="S100" s="39">
        <f t="shared" si="6"/>
        <v>9</v>
      </c>
      <c r="T100" s="48">
        <v>0.99950000000000006</v>
      </c>
      <c r="U100" s="48">
        <v>0.95099999999999996</v>
      </c>
      <c r="V100" s="48">
        <v>1</v>
      </c>
      <c r="W100" s="48">
        <v>0.998</v>
      </c>
      <c r="X100" s="48">
        <v>1</v>
      </c>
      <c r="Y100" s="48">
        <v>0.60219999999999996</v>
      </c>
      <c r="Z100" s="48">
        <v>1</v>
      </c>
      <c r="AA100" s="48">
        <v>6.2799999999999995E-2</v>
      </c>
      <c r="AB100" s="14" t="s">
        <v>78</v>
      </c>
      <c r="AC100" s="14" t="s">
        <v>79</v>
      </c>
      <c r="AD100" s="49" t="s">
        <v>206</v>
      </c>
      <c r="AE100" s="14" t="s">
        <v>80</v>
      </c>
      <c r="AF100" s="14" t="s">
        <v>81</v>
      </c>
      <c r="AG100" s="49" t="s">
        <v>82</v>
      </c>
      <c r="AH100" s="49" t="s">
        <v>208</v>
      </c>
      <c r="AI100" s="14" t="s">
        <v>80</v>
      </c>
      <c r="AJ100" s="14"/>
      <c r="AK100" s="49"/>
      <c r="AL100" s="49"/>
      <c r="AM100" s="14"/>
      <c r="AN100" s="15" t="s">
        <v>210</v>
      </c>
      <c r="AO100" s="15" t="s">
        <v>211</v>
      </c>
      <c r="AP100" s="15" t="s">
        <v>212</v>
      </c>
      <c r="AQ100" s="15" t="s">
        <v>217</v>
      </c>
      <c r="AR100" s="15" t="s">
        <v>209</v>
      </c>
      <c r="AS100" s="15" t="s">
        <v>93</v>
      </c>
      <c r="AT100" s="15" t="s">
        <v>94</v>
      </c>
      <c r="AU100" s="15" t="s">
        <v>95</v>
      </c>
      <c r="AV100" s="15" t="s">
        <v>213</v>
      </c>
      <c r="AW100" s="15" t="s">
        <v>216</v>
      </c>
      <c r="AX100" s="15" t="s">
        <v>98</v>
      </c>
      <c r="AY100" s="51">
        <v>22</v>
      </c>
      <c r="AZ100" s="51">
        <v>17</v>
      </c>
      <c r="BA100" s="51">
        <v>1</v>
      </c>
      <c r="BB100" s="51">
        <v>13</v>
      </c>
      <c r="BC100" s="51"/>
      <c r="BD100" s="51">
        <v>3</v>
      </c>
      <c r="BE100" s="51">
        <v>0</v>
      </c>
      <c r="BF100" s="51">
        <v>0</v>
      </c>
      <c r="BG100" s="51">
        <v>0</v>
      </c>
      <c r="BH100" s="51"/>
      <c r="BI100" s="51"/>
      <c r="BJ100" s="51">
        <v>10</v>
      </c>
      <c r="BK100" s="51">
        <v>8</v>
      </c>
      <c r="BL100" s="51">
        <v>6</v>
      </c>
      <c r="BM100" s="51">
        <v>8</v>
      </c>
      <c r="BN100" s="51"/>
      <c r="BO100" s="16">
        <v>224759024</v>
      </c>
      <c r="BP100" s="17">
        <v>5509015.6500000004</v>
      </c>
      <c r="BQ100" s="17">
        <v>103215355.94</v>
      </c>
      <c r="BR100" s="17">
        <v>66082016</v>
      </c>
      <c r="BS100" s="17">
        <f t="shared" si="7"/>
        <v>103215355.94</v>
      </c>
      <c r="BT100" s="50">
        <f t="shared" si="3"/>
        <v>37133339.939999998</v>
      </c>
      <c r="BU100" s="50">
        <f t="shared" si="4"/>
        <v>230268039.65000001</v>
      </c>
      <c r="BV100" s="77" t="s">
        <v>201</v>
      </c>
      <c r="BW100" s="77" t="s">
        <v>202</v>
      </c>
      <c r="BX100" s="77" t="s">
        <v>203</v>
      </c>
    </row>
    <row r="101" spans="1:76" ht="51" x14ac:dyDescent="0.25">
      <c r="A101" s="20" t="s">
        <v>172</v>
      </c>
      <c r="B101" s="33">
        <v>44610</v>
      </c>
      <c r="C101" s="53">
        <v>0.99960078947865205</v>
      </c>
      <c r="D101" s="53">
        <v>0.67659999999999998</v>
      </c>
      <c r="E101" s="131">
        <v>0.99960078947865205</v>
      </c>
      <c r="F101" s="131">
        <v>0.67659999999999998</v>
      </c>
      <c r="G101" s="134"/>
      <c r="H101" s="134"/>
      <c r="I101" s="35">
        <f t="shared" si="8"/>
        <v>-0.32300078947865207</v>
      </c>
      <c r="J101" s="54">
        <v>45073</v>
      </c>
      <c r="K101" s="80">
        <v>-380</v>
      </c>
      <c r="L101" s="46">
        <v>262</v>
      </c>
      <c r="M101" s="32">
        <v>524</v>
      </c>
      <c r="N101" s="37">
        <v>281762</v>
      </c>
      <c r="O101" s="37">
        <v>2494032</v>
      </c>
      <c r="P101" s="37">
        <v>2494032</v>
      </c>
      <c r="Q101" s="38">
        <v>50</v>
      </c>
      <c r="R101" s="38">
        <v>41</v>
      </c>
      <c r="S101" s="39">
        <f t="shared" si="6"/>
        <v>9</v>
      </c>
      <c r="T101" s="48">
        <v>1</v>
      </c>
      <c r="U101" s="48">
        <v>0.95099999999999996</v>
      </c>
      <c r="V101" s="48">
        <v>1</v>
      </c>
      <c r="W101" s="48">
        <v>0.998</v>
      </c>
      <c r="X101" s="48">
        <v>1</v>
      </c>
      <c r="Y101" s="48">
        <v>0.61170000000000002</v>
      </c>
      <c r="Z101" s="48">
        <v>1</v>
      </c>
      <c r="AA101" s="48">
        <v>6.2799999999999995E-2</v>
      </c>
      <c r="AB101" s="14" t="s">
        <v>78</v>
      </c>
      <c r="AC101" s="14" t="s">
        <v>79</v>
      </c>
      <c r="AD101" s="49" t="s">
        <v>206</v>
      </c>
      <c r="AE101" s="14" t="s">
        <v>80</v>
      </c>
      <c r="AF101" s="14" t="s">
        <v>81</v>
      </c>
      <c r="AG101" s="49" t="s">
        <v>82</v>
      </c>
      <c r="AH101" s="49" t="s">
        <v>208</v>
      </c>
      <c r="AI101" s="14" t="s">
        <v>80</v>
      </c>
      <c r="AJ101" s="14"/>
      <c r="AK101" s="49"/>
      <c r="AL101" s="49"/>
      <c r="AM101" s="14"/>
      <c r="AN101" s="15" t="s">
        <v>210</v>
      </c>
      <c r="AO101" s="15" t="s">
        <v>211</v>
      </c>
      <c r="AP101" s="15" t="s">
        <v>212</v>
      </c>
      <c r="AQ101" s="15" t="s">
        <v>217</v>
      </c>
      <c r="AR101" s="15" t="s">
        <v>209</v>
      </c>
      <c r="AS101" s="15" t="s">
        <v>93</v>
      </c>
      <c r="AT101" s="15" t="s">
        <v>94</v>
      </c>
      <c r="AU101" s="15" t="s">
        <v>95</v>
      </c>
      <c r="AV101" s="15" t="s">
        <v>213</v>
      </c>
      <c r="AW101" s="15" t="s">
        <v>216</v>
      </c>
      <c r="AX101" s="15" t="s">
        <v>98</v>
      </c>
      <c r="AY101" s="51">
        <v>22</v>
      </c>
      <c r="AZ101" s="51">
        <v>17</v>
      </c>
      <c r="BA101" s="51">
        <v>1</v>
      </c>
      <c r="BB101" s="51">
        <v>13</v>
      </c>
      <c r="BC101" s="51"/>
      <c r="BD101" s="51">
        <v>3</v>
      </c>
      <c r="BE101" s="51">
        <v>0</v>
      </c>
      <c r="BF101" s="51">
        <v>0</v>
      </c>
      <c r="BG101" s="51">
        <v>0</v>
      </c>
      <c r="BH101" s="51"/>
      <c r="BI101" s="51"/>
      <c r="BJ101" s="51">
        <v>10</v>
      </c>
      <c r="BK101" s="51">
        <v>8</v>
      </c>
      <c r="BL101" s="51">
        <v>6</v>
      </c>
      <c r="BM101" s="51">
        <v>8</v>
      </c>
      <c r="BN101" s="51"/>
      <c r="BO101" s="16">
        <v>224759024</v>
      </c>
      <c r="BP101" s="17">
        <v>5509015.6500000004</v>
      </c>
      <c r="BQ101" s="17">
        <v>103215355.94</v>
      </c>
      <c r="BR101" s="17">
        <v>66082016</v>
      </c>
      <c r="BS101" s="17">
        <f t="shared" si="7"/>
        <v>103215355.94</v>
      </c>
      <c r="BT101" s="50">
        <f t="shared" si="3"/>
        <v>37133339.939999998</v>
      </c>
      <c r="BU101" s="50">
        <f t="shared" si="4"/>
        <v>230268039.65000001</v>
      </c>
      <c r="BV101" s="77" t="s">
        <v>201</v>
      </c>
      <c r="BW101" s="77" t="s">
        <v>202</v>
      </c>
      <c r="BX101" s="77" t="s">
        <v>203</v>
      </c>
    </row>
    <row r="102" spans="1:76" ht="51" x14ac:dyDescent="0.25">
      <c r="A102" s="20" t="s">
        <v>172</v>
      </c>
      <c r="B102" s="56">
        <v>44617</v>
      </c>
      <c r="C102" s="53">
        <v>1</v>
      </c>
      <c r="D102" s="53">
        <v>0.68279999999999996</v>
      </c>
      <c r="E102" s="131">
        <v>1</v>
      </c>
      <c r="F102" s="131">
        <v>0.68279999999999996</v>
      </c>
      <c r="G102" s="134"/>
      <c r="H102" s="134"/>
      <c r="I102" s="35">
        <f t="shared" si="8"/>
        <v>-0.31720000000000004</v>
      </c>
      <c r="J102" s="54">
        <v>45080</v>
      </c>
      <c r="K102" s="80">
        <v>-387</v>
      </c>
      <c r="L102" s="46">
        <v>216.5</v>
      </c>
      <c r="M102" s="32">
        <v>433</v>
      </c>
      <c r="N102" s="37">
        <v>286592</v>
      </c>
      <c r="O102" s="37">
        <v>2537502</v>
      </c>
      <c r="P102" s="37">
        <v>2537502</v>
      </c>
      <c r="Q102" s="38">
        <v>50</v>
      </c>
      <c r="R102" s="38">
        <v>41</v>
      </c>
      <c r="S102" s="39">
        <f t="shared" si="6"/>
        <v>9</v>
      </c>
      <c r="T102" s="48">
        <v>1</v>
      </c>
      <c r="U102" s="48">
        <v>0.95099999999999996</v>
      </c>
      <c r="V102" s="48">
        <v>1</v>
      </c>
      <c r="W102" s="48">
        <v>0.998</v>
      </c>
      <c r="X102" s="48">
        <v>1</v>
      </c>
      <c r="Y102" s="48">
        <v>0.62</v>
      </c>
      <c r="Z102" s="48">
        <v>1</v>
      </c>
      <c r="AA102" s="48">
        <v>6.2799999999999995E-2</v>
      </c>
      <c r="AB102" s="14" t="s">
        <v>78</v>
      </c>
      <c r="AC102" s="14" t="s">
        <v>79</v>
      </c>
      <c r="AD102" s="49" t="s">
        <v>206</v>
      </c>
      <c r="AE102" s="14" t="s">
        <v>80</v>
      </c>
      <c r="AF102" s="14" t="s">
        <v>81</v>
      </c>
      <c r="AG102" s="49" t="s">
        <v>82</v>
      </c>
      <c r="AH102" s="49" t="s">
        <v>208</v>
      </c>
      <c r="AI102" s="14" t="s">
        <v>80</v>
      </c>
      <c r="AJ102" s="14"/>
      <c r="AK102" s="49"/>
      <c r="AL102" s="49"/>
      <c r="AM102" s="14"/>
      <c r="AN102" s="15" t="s">
        <v>210</v>
      </c>
      <c r="AO102" s="15" t="s">
        <v>211</v>
      </c>
      <c r="AP102" s="15" t="s">
        <v>212</v>
      </c>
      <c r="AQ102" s="15" t="s">
        <v>217</v>
      </c>
      <c r="AR102" s="15" t="s">
        <v>209</v>
      </c>
      <c r="AS102" s="15" t="s">
        <v>93</v>
      </c>
      <c r="AT102" s="15" t="s">
        <v>94</v>
      </c>
      <c r="AU102" s="15" t="s">
        <v>95</v>
      </c>
      <c r="AV102" s="15" t="s">
        <v>213</v>
      </c>
      <c r="AW102" s="15" t="s">
        <v>216</v>
      </c>
      <c r="AX102" s="15" t="s">
        <v>98</v>
      </c>
      <c r="AY102" s="51">
        <v>22</v>
      </c>
      <c r="AZ102" s="51">
        <v>17</v>
      </c>
      <c r="BA102" s="51">
        <v>1</v>
      </c>
      <c r="BB102" s="51">
        <v>13</v>
      </c>
      <c r="BC102" s="51"/>
      <c r="BD102" s="51">
        <v>3</v>
      </c>
      <c r="BE102" s="51">
        <v>0</v>
      </c>
      <c r="BF102" s="51">
        <v>0</v>
      </c>
      <c r="BG102" s="51">
        <v>0</v>
      </c>
      <c r="BH102" s="51"/>
      <c r="BI102" s="51"/>
      <c r="BJ102" s="51">
        <v>10</v>
      </c>
      <c r="BK102" s="51">
        <v>8</v>
      </c>
      <c r="BL102" s="51">
        <v>6</v>
      </c>
      <c r="BM102" s="51">
        <v>8</v>
      </c>
      <c r="BN102" s="51"/>
      <c r="BO102" s="16">
        <v>224759024</v>
      </c>
      <c r="BP102" s="17">
        <v>5509015.6500000004</v>
      </c>
      <c r="BQ102" s="17">
        <v>103215355.94</v>
      </c>
      <c r="BR102" s="17">
        <v>66082016</v>
      </c>
      <c r="BS102" s="17">
        <f t="shared" si="7"/>
        <v>103215355.94</v>
      </c>
      <c r="BT102" s="50">
        <f t="shared" si="3"/>
        <v>37133339.939999998</v>
      </c>
      <c r="BU102" s="50">
        <f t="shared" si="4"/>
        <v>230268039.65000001</v>
      </c>
      <c r="BV102" s="77" t="s">
        <v>201</v>
      </c>
      <c r="BW102" s="77" t="s">
        <v>202</v>
      </c>
      <c r="BX102" s="77" t="s">
        <v>203</v>
      </c>
    </row>
    <row r="103" spans="1:76" ht="51" x14ac:dyDescent="0.25">
      <c r="A103" s="20" t="s">
        <v>172</v>
      </c>
      <c r="B103" s="33">
        <v>44624</v>
      </c>
      <c r="C103" s="53">
        <v>1</v>
      </c>
      <c r="D103" s="53">
        <v>0.68779999999999997</v>
      </c>
      <c r="E103" s="131">
        <v>1</v>
      </c>
      <c r="F103" s="131">
        <v>0.68779999999999997</v>
      </c>
      <c r="G103" s="134"/>
      <c r="H103" s="134"/>
      <c r="I103" s="35">
        <f t="shared" si="8"/>
        <v>-0.31220000000000003</v>
      </c>
      <c r="J103" s="54">
        <v>45087</v>
      </c>
      <c r="K103" s="80">
        <v>-394</v>
      </c>
      <c r="L103" s="46">
        <v>246.5</v>
      </c>
      <c r="M103" s="32">
        <v>493</v>
      </c>
      <c r="N103" s="37">
        <v>289574</v>
      </c>
      <c r="O103" s="37">
        <v>2564340</v>
      </c>
      <c r="P103" s="37">
        <v>2564340</v>
      </c>
      <c r="Q103" s="38">
        <v>50</v>
      </c>
      <c r="R103" s="38">
        <v>41</v>
      </c>
      <c r="S103" s="39">
        <f t="shared" si="6"/>
        <v>9</v>
      </c>
      <c r="T103" s="48">
        <v>1</v>
      </c>
      <c r="U103" s="48">
        <v>0.95620000000000005</v>
      </c>
      <c r="V103" s="48">
        <v>1</v>
      </c>
      <c r="W103" s="48">
        <v>0.998</v>
      </c>
      <c r="X103" s="48">
        <v>1</v>
      </c>
      <c r="Y103" s="48">
        <v>0.62660000000000005</v>
      </c>
      <c r="Z103" s="48">
        <v>1</v>
      </c>
      <c r="AA103" s="48">
        <v>6.2799999999999995E-2</v>
      </c>
      <c r="AB103" s="14" t="s">
        <v>78</v>
      </c>
      <c r="AC103" s="14" t="s">
        <v>79</v>
      </c>
      <c r="AD103" s="49" t="s">
        <v>206</v>
      </c>
      <c r="AE103" s="14" t="s">
        <v>80</v>
      </c>
      <c r="AF103" s="14" t="s">
        <v>81</v>
      </c>
      <c r="AG103" s="49" t="s">
        <v>82</v>
      </c>
      <c r="AH103" s="49" t="s">
        <v>208</v>
      </c>
      <c r="AI103" s="14" t="s">
        <v>80</v>
      </c>
      <c r="AJ103" s="14"/>
      <c r="AK103" s="49"/>
      <c r="AL103" s="49"/>
      <c r="AM103" s="14"/>
      <c r="AN103" s="15" t="s">
        <v>210</v>
      </c>
      <c r="AO103" s="15" t="s">
        <v>211</v>
      </c>
      <c r="AP103" s="15" t="s">
        <v>212</v>
      </c>
      <c r="AQ103" s="15" t="s">
        <v>217</v>
      </c>
      <c r="AR103" s="15" t="s">
        <v>209</v>
      </c>
      <c r="AS103" s="15" t="s">
        <v>93</v>
      </c>
      <c r="AT103" s="15" t="s">
        <v>94</v>
      </c>
      <c r="AU103" s="15" t="s">
        <v>95</v>
      </c>
      <c r="AV103" s="15" t="s">
        <v>213</v>
      </c>
      <c r="AW103" s="15" t="s">
        <v>216</v>
      </c>
      <c r="AX103" s="15" t="s">
        <v>98</v>
      </c>
      <c r="AY103" s="51">
        <v>22</v>
      </c>
      <c r="AZ103" s="51">
        <v>17</v>
      </c>
      <c r="BA103" s="51">
        <v>1</v>
      </c>
      <c r="BB103" s="51">
        <v>13</v>
      </c>
      <c r="BC103" s="51"/>
      <c r="BD103" s="51">
        <v>3</v>
      </c>
      <c r="BE103" s="51">
        <v>0</v>
      </c>
      <c r="BF103" s="51">
        <v>0</v>
      </c>
      <c r="BG103" s="51">
        <v>0</v>
      </c>
      <c r="BH103" s="51"/>
      <c r="BI103" s="51"/>
      <c r="BJ103" s="51">
        <v>10</v>
      </c>
      <c r="BK103" s="51">
        <v>8</v>
      </c>
      <c r="BL103" s="51">
        <v>6</v>
      </c>
      <c r="BM103" s="51">
        <v>8</v>
      </c>
      <c r="BN103" s="51"/>
      <c r="BO103" s="16">
        <v>224759024</v>
      </c>
      <c r="BP103" s="17">
        <v>5509015.6500000004</v>
      </c>
      <c r="BQ103" s="17">
        <v>103215355.94</v>
      </c>
      <c r="BR103" s="17">
        <v>66082016</v>
      </c>
      <c r="BS103" s="17">
        <f t="shared" si="7"/>
        <v>103215355.94</v>
      </c>
      <c r="BT103" s="50">
        <f t="shared" si="3"/>
        <v>37133339.939999998</v>
      </c>
      <c r="BU103" s="50">
        <f t="shared" si="4"/>
        <v>230268039.65000001</v>
      </c>
      <c r="BV103" s="77" t="s">
        <v>201</v>
      </c>
      <c r="BW103" s="77" t="s">
        <v>202</v>
      </c>
      <c r="BX103" s="77" t="s">
        <v>203</v>
      </c>
    </row>
    <row r="104" spans="1:76" ht="51" x14ac:dyDescent="0.25">
      <c r="A104" s="20" t="s">
        <v>172</v>
      </c>
      <c r="B104" s="56">
        <v>44631</v>
      </c>
      <c r="C104" s="53">
        <v>1</v>
      </c>
      <c r="D104" s="53">
        <v>0.69379999999999997</v>
      </c>
      <c r="E104" s="131">
        <v>1</v>
      </c>
      <c r="F104" s="131">
        <v>0.69379999999999997</v>
      </c>
      <c r="G104" s="134"/>
      <c r="H104" s="134"/>
      <c r="I104" s="35">
        <f t="shared" si="8"/>
        <v>-0.30620000000000003</v>
      </c>
      <c r="J104" s="54">
        <v>45094</v>
      </c>
      <c r="K104" s="80">
        <v>-402</v>
      </c>
      <c r="L104" s="46">
        <v>246.5</v>
      </c>
      <c r="M104" s="32">
        <v>493</v>
      </c>
      <c r="N104" s="37">
        <v>292550</v>
      </c>
      <c r="O104" s="37">
        <v>2591124</v>
      </c>
      <c r="P104" s="37">
        <v>2591124</v>
      </c>
      <c r="Q104" s="38">
        <v>50</v>
      </c>
      <c r="R104" s="38">
        <v>41</v>
      </c>
      <c r="S104" s="39">
        <f t="shared" si="6"/>
        <v>9</v>
      </c>
      <c r="T104" s="48">
        <v>1</v>
      </c>
      <c r="U104" s="48">
        <v>0.95620000000000005</v>
      </c>
      <c r="V104" s="48">
        <v>1</v>
      </c>
      <c r="W104" s="48">
        <v>0.99919999999999998</v>
      </c>
      <c r="X104" s="48">
        <v>1</v>
      </c>
      <c r="Y104" s="48">
        <v>0.63470000000000004</v>
      </c>
      <c r="Z104" s="48">
        <v>1</v>
      </c>
      <c r="AA104" s="48">
        <v>6.2799999999999995E-2</v>
      </c>
      <c r="AB104" s="14" t="s">
        <v>78</v>
      </c>
      <c r="AC104" s="14" t="s">
        <v>79</v>
      </c>
      <c r="AD104" s="49" t="s">
        <v>206</v>
      </c>
      <c r="AE104" s="14" t="s">
        <v>80</v>
      </c>
      <c r="AF104" s="14" t="s">
        <v>81</v>
      </c>
      <c r="AG104" s="49" t="s">
        <v>82</v>
      </c>
      <c r="AH104" s="49" t="s">
        <v>208</v>
      </c>
      <c r="AI104" s="14" t="s">
        <v>80</v>
      </c>
      <c r="AJ104" s="14"/>
      <c r="AK104" s="49"/>
      <c r="AL104" s="49"/>
      <c r="AM104" s="14"/>
      <c r="AN104" s="15" t="s">
        <v>210</v>
      </c>
      <c r="AO104" s="15" t="s">
        <v>211</v>
      </c>
      <c r="AP104" s="15" t="s">
        <v>212</v>
      </c>
      <c r="AQ104" s="15" t="s">
        <v>217</v>
      </c>
      <c r="AR104" s="15" t="s">
        <v>209</v>
      </c>
      <c r="AS104" s="15" t="s">
        <v>93</v>
      </c>
      <c r="AT104" s="15" t="s">
        <v>94</v>
      </c>
      <c r="AU104" s="15" t="s">
        <v>95</v>
      </c>
      <c r="AV104" s="15" t="s">
        <v>213</v>
      </c>
      <c r="AW104" s="15" t="s">
        <v>216</v>
      </c>
      <c r="AX104" s="15" t="s">
        <v>98</v>
      </c>
      <c r="AY104" s="51">
        <v>23</v>
      </c>
      <c r="AZ104" s="51">
        <v>17</v>
      </c>
      <c r="BA104" s="51">
        <v>2</v>
      </c>
      <c r="BB104" s="51">
        <v>13</v>
      </c>
      <c r="BC104" s="51"/>
      <c r="BD104" s="51">
        <v>4</v>
      </c>
      <c r="BE104" s="51">
        <v>0</v>
      </c>
      <c r="BF104" s="51">
        <v>0</v>
      </c>
      <c r="BG104" s="51">
        <v>3</v>
      </c>
      <c r="BH104" s="51"/>
      <c r="BI104" s="51"/>
      <c r="BJ104" s="51">
        <v>12</v>
      </c>
      <c r="BK104" s="51">
        <v>9</v>
      </c>
      <c r="BL104" s="51">
        <v>5</v>
      </c>
      <c r="BM104" s="51">
        <v>8</v>
      </c>
      <c r="BN104" s="51"/>
      <c r="BO104" s="16">
        <v>224759024</v>
      </c>
      <c r="BP104" s="17">
        <v>5509015.6500000004</v>
      </c>
      <c r="BQ104" s="17">
        <v>103215355.94</v>
      </c>
      <c r="BR104" s="17">
        <v>66082016</v>
      </c>
      <c r="BS104" s="17">
        <f t="shared" si="7"/>
        <v>103215355.94</v>
      </c>
      <c r="BT104" s="50">
        <f t="shared" si="3"/>
        <v>37133339.939999998</v>
      </c>
      <c r="BU104" s="50">
        <f t="shared" si="4"/>
        <v>230268039.65000001</v>
      </c>
      <c r="BV104" s="77" t="s">
        <v>201</v>
      </c>
      <c r="BW104" s="77" t="s">
        <v>202</v>
      </c>
      <c r="BX104" s="77" t="s">
        <v>203</v>
      </c>
    </row>
    <row r="105" spans="1:76" ht="51" x14ac:dyDescent="0.25">
      <c r="A105" s="20" t="s">
        <v>172</v>
      </c>
      <c r="B105" s="33">
        <v>44638</v>
      </c>
      <c r="C105" s="53">
        <v>1</v>
      </c>
      <c r="D105" s="53">
        <v>0.70030000000000003</v>
      </c>
      <c r="E105" s="131">
        <v>1</v>
      </c>
      <c r="F105" s="131">
        <v>0.70030000000000003</v>
      </c>
      <c r="G105" s="134"/>
      <c r="H105" s="134"/>
      <c r="I105" s="35">
        <f t="shared" si="8"/>
        <v>-0.29969999999999997</v>
      </c>
      <c r="J105" s="54">
        <v>45101</v>
      </c>
      <c r="K105" s="80">
        <v>-410</v>
      </c>
      <c r="L105" s="46">
        <v>246.5</v>
      </c>
      <c r="M105" s="32">
        <v>493</v>
      </c>
      <c r="N105" s="37">
        <v>295532</v>
      </c>
      <c r="O105" s="37">
        <v>2617962</v>
      </c>
      <c r="P105" s="37">
        <v>2617962</v>
      </c>
      <c r="Q105" s="38">
        <v>50</v>
      </c>
      <c r="R105" s="38">
        <v>41</v>
      </c>
      <c r="S105" s="39">
        <f t="shared" si="6"/>
        <v>9</v>
      </c>
      <c r="T105" s="48">
        <v>1</v>
      </c>
      <c r="U105" s="48">
        <v>0.96009999999999995</v>
      </c>
      <c r="V105" s="48">
        <v>1</v>
      </c>
      <c r="W105" s="48">
        <v>0.998</v>
      </c>
      <c r="X105" s="48">
        <v>1</v>
      </c>
      <c r="Y105" s="48">
        <v>0.64329999999999998</v>
      </c>
      <c r="Z105" s="48">
        <v>1</v>
      </c>
      <c r="AA105" s="48">
        <v>6.2799999999999995E-2</v>
      </c>
      <c r="AB105" s="14" t="s">
        <v>78</v>
      </c>
      <c r="AC105" s="14" t="s">
        <v>79</v>
      </c>
      <c r="AD105" s="49" t="s">
        <v>206</v>
      </c>
      <c r="AE105" s="14" t="s">
        <v>80</v>
      </c>
      <c r="AF105" s="14" t="s">
        <v>81</v>
      </c>
      <c r="AG105" s="49" t="s">
        <v>82</v>
      </c>
      <c r="AH105" s="49" t="s">
        <v>208</v>
      </c>
      <c r="AI105" s="14" t="s">
        <v>80</v>
      </c>
      <c r="AJ105" s="14"/>
      <c r="AK105" s="49"/>
      <c r="AL105" s="49"/>
      <c r="AM105" s="14"/>
      <c r="AN105" s="15" t="s">
        <v>210</v>
      </c>
      <c r="AO105" s="15" t="s">
        <v>211</v>
      </c>
      <c r="AP105" s="15" t="s">
        <v>212</v>
      </c>
      <c r="AQ105" s="15" t="s">
        <v>217</v>
      </c>
      <c r="AR105" s="15" t="s">
        <v>209</v>
      </c>
      <c r="AS105" s="15" t="s">
        <v>93</v>
      </c>
      <c r="AT105" s="15" t="s">
        <v>94</v>
      </c>
      <c r="AU105" s="15" t="s">
        <v>95</v>
      </c>
      <c r="AV105" s="15" t="s">
        <v>213</v>
      </c>
      <c r="AW105" s="15" t="s">
        <v>216</v>
      </c>
      <c r="AX105" s="15" t="s">
        <v>98</v>
      </c>
      <c r="AY105" s="51">
        <v>23</v>
      </c>
      <c r="AZ105" s="51">
        <v>17</v>
      </c>
      <c r="BA105" s="51">
        <v>2</v>
      </c>
      <c r="BB105" s="51">
        <v>13</v>
      </c>
      <c r="BC105" s="51"/>
      <c r="BD105" s="51">
        <v>4</v>
      </c>
      <c r="BE105" s="51">
        <v>0</v>
      </c>
      <c r="BF105" s="51">
        <v>0</v>
      </c>
      <c r="BG105" s="51">
        <v>3</v>
      </c>
      <c r="BH105" s="51"/>
      <c r="BI105" s="51"/>
      <c r="BJ105" s="51">
        <v>12</v>
      </c>
      <c r="BK105" s="51">
        <v>9</v>
      </c>
      <c r="BL105" s="51">
        <v>5</v>
      </c>
      <c r="BM105" s="51">
        <v>8</v>
      </c>
      <c r="BN105" s="51"/>
      <c r="BO105" s="16">
        <v>224759024</v>
      </c>
      <c r="BP105" s="17">
        <v>11380179.960000001</v>
      </c>
      <c r="BQ105" s="17">
        <v>128294251.93000001</v>
      </c>
      <c r="BR105" s="17">
        <v>103215355.94</v>
      </c>
      <c r="BS105" s="17">
        <f t="shared" si="7"/>
        <v>128294251.93000001</v>
      </c>
      <c r="BT105" s="50">
        <f t="shared" si="3"/>
        <v>25078895.99000001</v>
      </c>
      <c r="BU105" s="50">
        <f t="shared" si="4"/>
        <v>236139203.96000001</v>
      </c>
      <c r="BV105" s="77" t="s">
        <v>201</v>
      </c>
      <c r="BW105" s="77" t="s">
        <v>202</v>
      </c>
      <c r="BX105" s="77" t="s">
        <v>203</v>
      </c>
    </row>
    <row r="106" spans="1:76" ht="51" x14ac:dyDescent="0.25">
      <c r="A106" s="20" t="s">
        <v>172</v>
      </c>
      <c r="B106" s="33">
        <v>44645</v>
      </c>
      <c r="C106" s="53">
        <v>1</v>
      </c>
      <c r="D106" s="53">
        <v>0.71230000000000004</v>
      </c>
      <c r="E106" s="131">
        <v>1</v>
      </c>
      <c r="F106" s="131">
        <v>0.71230000000000004</v>
      </c>
      <c r="G106" s="134"/>
      <c r="H106" s="134"/>
      <c r="I106" s="35">
        <f t="shared" si="8"/>
        <v>-0.28769999999999996</v>
      </c>
      <c r="J106" s="54">
        <v>45108</v>
      </c>
      <c r="K106" s="80">
        <v>-417</v>
      </c>
      <c r="L106" s="46">
        <v>246.5</v>
      </c>
      <c r="M106" s="32">
        <v>493</v>
      </c>
      <c r="N106" s="37">
        <v>298520</v>
      </c>
      <c r="O106" s="37">
        <v>2644854</v>
      </c>
      <c r="P106" s="37">
        <v>2644854</v>
      </c>
      <c r="Q106" s="38">
        <v>50</v>
      </c>
      <c r="R106" s="38">
        <v>41</v>
      </c>
      <c r="S106" s="39">
        <f t="shared" si="6"/>
        <v>9</v>
      </c>
      <c r="T106" s="48">
        <v>1</v>
      </c>
      <c r="U106" s="48">
        <v>0.96009999999999995</v>
      </c>
      <c r="V106" s="48">
        <v>1</v>
      </c>
      <c r="W106" s="48">
        <v>0.998</v>
      </c>
      <c r="X106" s="48">
        <v>1</v>
      </c>
      <c r="Y106" s="48">
        <v>0.65939999999999999</v>
      </c>
      <c r="Z106" s="48">
        <v>1</v>
      </c>
      <c r="AA106" s="48">
        <v>6.2799999999999995E-2</v>
      </c>
      <c r="AB106" s="14" t="s">
        <v>78</v>
      </c>
      <c r="AC106" s="14" t="s">
        <v>79</v>
      </c>
      <c r="AD106" s="49" t="s">
        <v>206</v>
      </c>
      <c r="AE106" s="14" t="s">
        <v>80</v>
      </c>
      <c r="AF106" s="14" t="s">
        <v>81</v>
      </c>
      <c r="AG106" s="49" t="s">
        <v>82</v>
      </c>
      <c r="AH106" s="49" t="s">
        <v>208</v>
      </c>
      <c r="AI106" s="14" t="s">
        <v>80</v>
      </c>
      <c r="AJ106" s="14"/>
      <c r="AK106" s="49"/>
      <c r="AL106" s="49"/>
      <c r="AM106" s="14"/>
      <c r="AN106" s="15" t="s">
        <v>210</v>
      </c>
      <c r="AO106" s="15" t="s">
        <v>211</v>
      </c>
      <c r="AP106" s="15" t="s">
        <v>212</v>
      </c>
      <c r="AQ106" s="15" t="s">
        <v>217</v>
      </c>
      <c r="AR106" s="15" t="s">
        <v>209</v>
      </c>
      <c r="AS106" s="15" t="s">
        <v>93</v>
      </c>
      <c r="AT106" s="15" t="s">
        <v>94</v>
      </c>
      <c r="AU106" s="15" t="s">
        <v>95</v>
      </c>
      <c r="AV106" s="15" t="s">
        <v>213</v>
      </c>
      <c r="AW106" s="15" t="s">
        <v>216</v>
      </c>
      <c r="AX106" s="15" t="s">
        <v>98</v>
      </c>
      <c r="AY106" s="51">
        <v>23</v>
      </c>
      <c r="AZ106" s="51">
        <v>17</v>
      </c>
      <c r="BA106" s="51">
        <v>2</v>
      </c>
      <c r="BB106" s="51">
        <v>13</v>
      </c>
      <c r="BC106" s="51"/>
      <c r="BD106" s="51">
        <v>4</v>
      </c>
      <c r="BE106" s="51">
        <v>0</v>
      </c>
      <c r="BF106" s="51">
        <v>0</v>
      </c>
      <c r="BG106" s="51">
        <v>3</v>
      </c>
      <c r="BH106" s="51"/>
      <c r="BI106" s="51"/>
      <c r="BJ106" s="51">
        <v>12</v>
      </c>
      <c r="BK106" s="51">
        <v>9</v>
      </c>
      <c r="BL106" s="51">
        <v>5</v>
      </c>
      <c r="BM106" s="51">
        <v>8</v>
      </c>
      <c r="BN106" s="51"/>
      <c r="BO106" s="16">
        <v>224759024</v>
      </c>
      <c r="BP106" s="17">
        <v>11380179.960000001</v>
      </c>
      <c r="BQ106" s="17">
        <v>128294251.93000001</v>
      </c>
      <c r="BR106" s="17">
        <v>103215355.94</v>
      </c>
      <c r="BS106" s="17">
        <f t="shared" si="7"/>
        <v>128294251.93000001</v>
      </c>
      <c r="BT106" s="50">
        <f t="shared" si="3"/>
        <v>25078895.99000001</v>
      </c>
      <c r="BU106" s="50">
        <f t="shared" si="4"/>
        <v>236139203.96000001</v>
      </c>
      <c r="BV106" s="77" t="s">
        <v>201</v>
      </c>
      <c r="BW106" s="77" t="s">
        <v>202</v>
      </c>
      <c r="BX106" s="77" t="s">
        <v>203</v>
      </c>
    </row>
    <row r="107" spans="1:76" ht="51" x14ac:dyDescent="0.25">
      <c r="A107" s="20" t="s">
        <v>172</v>
      </c>
      <c r="B107" s="56">
        <v>44652</v>
      </c>
      <c r="C107" s="53">
        <v>1</v>
      </c>
      <c r="D107" s="53">
        <v>0.71230000000000004</v>
      </c>
      <c r="E107" s="131">
        <v>1</v>
      </c>
      <c r="F107" s="131">
        <v>0.71230000000000004</v>
      </c>
      <c r="G107" s="134"/>
      <c r="H107" s="134"/>
      <c r="I107" s="35">
        <f t="shared" si="8"/>
        <v>-0.28769999999999996</v>
      </c>
      <c r="J107" s="54">
        <v>45113</v>
      </c>
      <c r="K107" s="80">
        <v>-425</v>
      </c>
      <c r="L107" s="46">
        <v>246.5</v>
      </c>
      <c r="M107" s="32">
        <v>493</v>
      </c>
      <c r="N107" s="37">
        <v>301514</v>
      </c>
      <c r="O107" s="37">
        <v>2671800</v>
      </c>
      <c r="P107" s="37">
        <v>2671800</v>
      </c>
      <c r="Q107" s="38">
        <v>50</v>
      </c>
      <c r="R107" s="38">
        <v>41</v>
      </c>
      <c r="S107" s="39">
        <f t="shared" si="6"/>
        <v>9</v>
      </c>
      <c r="T107" s="48">
        <v>1</v>
      </c>
      <c r="U107" s="48">
        <v>0.96060000000000001</v>
      </c>
      <c r="V107" s="48">
        <v>1</v>
      </c>
      <c r="W107" s="48">
        <v>0.99809999999999999</v>
      </c>
      <c r="X107" s="48">
        <v>1</v>
      </c>
      <c r="Y107" s="48">
        <v>0.6714</v>
      </c>
      <c r="Z107" s="48">
        <v>1</v>
      </c>
      <c r="AA107" s="48">
        <v>6.2799999999999995E-2</v>
      </c>
      <c r="AB107" s="14" t="s">
        <v>78</v>
      </c>
      <c r="AC107" s="14" t="s">
        <v>79</v>
      </c>
      <c r="AD107" s="49" t="s">
        <v>206</v>
      </c>
      <c r="AE107" s="14" t="s">
        <v>80</v>
      </c>
      <c r="AF107" s="14" t="s">
        <v>81</v>
      </c>
      <c r="AG107" s="49" t="s">
        <v>82</v>
      </c>
      <c r="AH107" s="49" t="s">
        <v>208</v>
      </c>
      <c r="AI107" s="14" t="s">
        <v>80</v>
      </c>
      <c r="AJ107" s="57"/>
      <c r="AK107" s="57"/>
      <c r="AL107" s="57"/>
      <c r="AM107" s="57"/>
      <c r="AN107" s="15" t="s">
        <v>210</v>
      </c>
      <c r="AO107" s="15" t="s">
        <v>211</v>
      </c>
      <c r="AP107" s="15" t="s">
        <v>212</v>
      </c>
      <c r="AQ107" s="15" t="s">
        <v>217</v>
      </c>
      <c r="AR107" s="15" t="s">
        <v>209</v>
      </c>
      <c r="AS107" s="15" t="s">
        <v>93</v>
      </c>
      <c r="AT107" s="15" t="s">
        <v>94</v>
      </c>
      <c r="AU107" s="15" t="s">
        <v>95</v>
      </c>
      <c r="AV107" s="15" t="s">
        <v>213</v>
      </c>
      <c r="AW107" s="15" t="s">
        <v>216</v>
      </c>
      <c r="AX107" s="15" t="s">
        <v>98</v>
      </c>
      <c r="AY107" s="51">
        <v>23</v>
      </c>
      <c r="AZ107" s="51">
        <v>17</v>
      </c>
      <c r="BA107" s="51">
        <v>2</v>
      </c>
      <c r="BB107" s="51">
        <v>13</v>
      </c>
      <c r="BC107" s="51"/>
      <c r="BD107" s="51">
        <v>4</v>
      </c>
      <c r="BE107" s="51">
        <v>0</v>
      </c>
      <c r="BF107" s="51">
        <v>0</v>
      </c>
      <c r="BG107" s="51">
        <v>3</v>
      </c>
      <c r="BH107" s="51"/>
      <c r="BI107" s="51"/>
      <c r="BJ107" s="51">
        <v>12</v>
      </c>
      <c r="BK107" s="51">
        <v>9</v>
      </c>
      <c r="BL107" s="51">
        <v>5</v>
      </c>
      <c r="BM107" s="51">
        <v>8</v>
      </c>
      <c r="BN107" s="51"/>
      <c r="BO107" s="16">
        <v>224759024</v>
      </c>
      <c r="BP107" s="17">
        <v>11380179.960000001</v>
      </c>
      <c r="BQ107" s="17">
        <v>128294251.93000001</v>
      </c>
      <c r="BR107" s="17">
        <v>103215355.94</v>
      </c>
      <c r="BS107" s="17">
        <f t="shared" si="7"/>
        <v>128294251.93000001</v>
      </c>
      <c r="BT107" s="50">
        <f t="shared" si="3"/>
        <v>25078895.99000001</v>
      </c>
      <c r="BU107" s="50">
        <f t="shared" si="4"/>
        <v>236139203.96000001</v>
      </c>
      <c r="BV107" s="77" t="s">
        <v>201</v>
      </c>
      <c r="BW107" s="77" t="s">
        <v>202</v>
      </c>
      <c r="BX107" s="77" t="s">
        <v>203</v>
      </c>
    </row>
    <row r="108" spans="1:76" ht="51" x14ac:dyDescent="0.25">
      <c r="A108" s="20" t="s">
        <v>172</v>
      </c>
      <c r="B108" s="33">
        <v>44659</v>
      </c>
      <c r="C108" s="53">
        <v>1</v>
      </c>
      <c r="D108" s="53">
        <v>0.7298</v>
      </c>
      <c r="E108" s="131">
        <v>1</v>
      </c>
      <c r="F108" s="131">
        <v>0.7298</v>
      </c>
      <c r="G108" s="134"/>
      <c r="H108" s="134"/>
      <c r="I108" s="35">
        <f t="shared" si="8"/>
        <v>-0.2702</v>
      </c>
      <c r="J108" s="54">
        <v>45101</v>
      </c>
      <c r="K108" s="80">
        <v>-432</v>
      </c>
      <c r="L108" s="46">
        <v>246.5</v>
      </c>
      <c r="M108" s="32">
        <v>493</v>
      </c>
      <c r="N108" s="37">
        <v>304502</v>
      </c>
      <c r="O108" s="37">
        <v>2698692</v>
      </c>
      <c r="P108" s="37">
        <v>2698692</v>
      </c>
      <c r="Q108" s="38">
        <v>50</v>
      </c>
      <c r="R108" s="38">
        <v>41</v>
      </c>
      <c r="S108" s="39">
        <f t="shared" si="6"/>
        <v>9</v>
      </c>
      <c r="T108" s="48">
        <v>1</v>
      </c>
      <c r="U108" s="48">
        <v>0.96060000000000001</v>
      </c>
      <c r="V108" s="48">
        <v>1</v>
      </c>
      <c r="W108" s="48">
        <v>0.99809999999999999</v>
      </c>
      <c r="X108" s="48">
        <v>1</v>
      </c>
      <c r="Y108" s="48">
        <v>0.68179999999999996</v>
      </c>
      <c r="Z108" s="48">
        <v>1</v>
      </c>
      <c r="AA108" s="48">
        <v>6.2799999999999995E-2</v>
      </c>
      <c r="AB108" s="14" t="s">
        <v>78</v>
      </c>
      <c r="AC108" s="14" t="s">
        <v>79</v>
      </c>
      <c r="AD108" s="49" t="s">
        <v>206</v>
      </c>
      <c r="AE108" s="14" t="s">
        <v>80</v>
      </c>
      <c r="AF108" s="14" t="s">
        <v>81</v>
      </c>
      <c r="AG108" s="49" t="s">
        <v>82</v>
      </c>
      <c r="AH108" s="49" t="s">
        <v>208</v>
      </c>
      <c r="AI108" s="14" t="s">
        <v>80</v>
      </c>
      <c r="AJ108" s="57"/>
      <c r="AK108" s="57"/>
      <c r="AL108" s="57"/>
      <c r="AM108" s="57"/>
      <c r="AN108" s="15" t="s">
        <v>210</v>
      </c>
      <c r="AO108" s="15" t="s">
        <v>211</v>
      </c>
      <c r="AP108" s="15" t="s">
        <v>212</v>
      </c>
      <c r="AQ108" s="15" t="s">
        <v>217</v>
      </c>
      <c r="AR108" s="15" t="s">
        <v>209</v>
      </c>
      <c r="AS108" s="15" t="s">
        <v>93</v>
      </c>
      <c r="AT108" s="15" t="s">
        <v>94</v>
      </c>
      <c r="AU108" s="15" t="s">
        <v>95</v>
      </c>
      <c r="AV108" s="15" t="s">
        <v>213</v>
      </c>
      <c r="AW108" s="15" t="s">
        <v>216</v>
      </c>
      <c r="AX108" s="15" t="s">
        <v>98</v>
      </c>
      <c r="AY108" s="51">
        <v>23</v>
      </c>
      <c r="AZ108" s="51">
        <v>17</v>
      </c>
      <c r="BA108" s="51">
        <v>2</v>
      </c>
      <c r="BB108" s="51">
        <v>13</v>
      </c>
      <c r="BC108" s="51"/>
      <c r="BD108" s="51">
        <v>4</v>
      </c>
      <c r="BE108" s="51">
        <v>0</v>
      </c>
      <c r="BF108" s="51">
        <v>0</v>
      </c>
      <c r="BG108" s="51">
        <v>3</v>
      </c>
      <c r="BH108" s="51"/>
      <c r="BI108" s="51"/>
      <c r="BJ108" s="51">
        <v>12</v>
      </c>
      <c r="BK108" s="51">
        <v>9</v>
      </c>
      <c r="BL108" s="51">
        <v>5</v>
      </c>
      <c r="BM108" s="51">
        <v>8</v>
      </c>
      <c r="BN108" s="51"/>
      <c r="BO108" s="16">
        <v>224759024</v>
      </c>
      <c r="BP108" s="17">
        <v>11380179.960000001</v>
      </c>
      <c r="BQ108" s="17">
        <v>128294251.93000001</v>
      </c>
      <c r="BR108" s="17">
        <v>103215355.94</v>
      </c>
      <c r="BS108" s="17">
        <f t="shared" si="7"/>
        <v>128294251.93000001</v>
      </c>
      <c r="BT108" s="50">
        <f t="shared" si="3"/>
        <v>25078895.99000001</v>
      </c>
      <c r="BU108" s="50">
        <f t="shared" si="4"/>
        <v>236139203.96000001</v>
      </c>
      <c r="BV108" s="77" t="s">
        <v>201</v>
      </c>
      <c r="BW108" s="77" t="s">
        <v>202</v>
      </c>
      <c r="BX108" s="77" t="s">
        <v>203</v>
      </c>
    </row>
    <row r="109" spans="1:76" ht="51" x14ac:dyDescent="0.25">
      <c r="A109" s="20" t="s">
        <v>172</v>
      </c>
      <c r="B109" s="33">
        <v>44666</v>
      </c>
      <c r="C109" s="53">
        <v>1</v>
      </c>
      <c r="D109" s="53">
        <v>0.7349</v>
      </c>
      <c r="E109" s="131">
        <v>1</v>
      </c>
      <c r="F109" s="131">
        <v>0.7349</v>
      </c>
      <c r="G109" s="134"/>
      <c r="H109" s="134"/>
      <c r="I109" s="35">
        <f t="shared" si="8"/>
        <v>-0.2651</v>
      </c>
      <c r="J109" s="54">
        <v>45107</v>
      </c>
      <c r="K109" s="80">
        <v>-438</v>
      </c>
      <c r="L109" s="46">
        <v>246.5</v>
      </c>
      <c r="M109" s="32">
        <v>493</v>
      </c>
      <c r="N109" s="37">
        <v>307484</v>
      </c>
      <c r="O109" s="37">
        <v>2716584</v>
      </c>
      <c r="P109" s="37">
        <v>2716584</v>
      </c>
      <c r="Q109" s="38">
        <v>50</v>
      </c>
      <c r="R109" s="38">
        <v>41</v>
      </c>
      <c r="S109" s="39">
        <f t="shared" si="6"/>
        <v>9</v>
      </c>
      <c r="T109" s="48">
        <v>1</v>
      </c>
      <c r="U109" s="48">
        <v>0.96060000000000001</v>
      </c>
      <c r="V109" s="48">
        <v>1</v>
      </c>
      <c r="W109" s="48">
        <v>0.99809999999999999</v>
      </c>
      <c r="X109" s="48">
        <v>1</v>
      </c>
      <c r="Y109" s="48">
        <v>0.68899999999999995</v>
      </c>
      <c r="Z109" s="48">
        <v>1</v>
      </c>
      <c r="AA109" s="48">
        <v>6.2799999999999995E-2</v>
      </c>
      <c r="AB109" s="14" t="s">
        <v>78</v>
      </c>
      <c r="AC109" s="14" t="s">
        <v>79</v>
      </c>
      <c r="AD109" s="49" t="s">
        <v>206</v>
      </c>
      <c r="AE109" s="14" t="s">
        <v>80</v>
      </c>
      <c r="AF109" s="14" t="s">
        <v>81</v>
      </c>
      <c r="AG109" s="49" t="s">
        <v>82</v>
      </c>
      <c r="AH109" s="49" t="s">
        <v>208</v>
      </c>
      <c r="AI109" s="14" t="s">
        <v>80</v>
      </c>
      <c r="AJ109" s="57"/>
      <c r="AK109" s="57"/>
      <c r="AL109" s="57"/>
      <c r="AM109" s="57"/>
      <c r="AN109" s="15" t="s">
        <v>210</v>
      </c>
      <c r="AO109" s="15" t="s">
        <v>211</v>
      </c>
      <c r="AP109" s="15" t="s">
        <v>212</v>
      </c>
      <c r="AQ109" s="15" t="s">
        <v>217</v>
      </c>
      <c r="AR109" s="15" t="s">
        <v>209</v>
      </c>
      <c r="AS109" s="15" t="s">
        <v>93</v>
      </c>
      <c r="AT109" s="15" t="s">
        <v>94</v>
      </c>
      <c r="AU109" s="15" t="s">
        <v>95</v>
      </c>
      <c r="AV109" s="15" t="s">
        <v>213</v>
      </c>
      <c r="AW109" s="15" t="s">
        <v>216</v>
      </c>
      <c r="AX109" s="15" t="s">
        <v>98</v>
      </c>
      <c r="AY109" s="51">
        <v>23</v>
      </c>
      <c r="AZ109" s="51">
        <v>17</v>
      </c>
      <c r="BA109" s="51">
        <v>2</v>
      </c>
      <c r="BB109" s="51">
        <v>13</v>
      </c>
      <c r="BC109" s="51"/>
      <c r="BD109" s="51">
        <v>4</v>
      </c>
      <c r="BE109" s="51">
        <v>0</v>
      </c>
      <c r="BF109" s="51">
        <v>0</v>
      </c>
      <c r="BG109" s="51">
        <v>3</v>
      </c>
      <c r="BH109" s="51"/>
      <c r="BI109" s="51"/>
      <c r="BJ109" s="51">
        <v>12</v>
      </c>
      <c r="BK109" s="51">
        <v>9</v>
      </c>
      <c r="BL109" s="51">
        <v>5</v>
      </c>
      <c r="BM109" s="51">
        <v>8</v>
      </c>
      <c r="BN109" s="51"/>
      <c r="BO109" s="16">
        <v>224759024</v>
      </c>
      <c r="BP109" s="17">
        <v>11380179.960000001</v>
      </c>
      <c r="BQ109" s="17">
        <v>138844021</v>
      </c>
      <c r="BR109" s="17">
        <f>BQ108</f>
        <v>128294251.93000001</v>
      </c>
      <c r="BS109" s="17">
        <f t="shared" si="7"/>
        <v>138844021</v>
      </c>
      <c r="BT109" s="50">
        <f t="shared" si="3"/>
        <v>10549769.069999993</v>
      </c>
      <c r="BU109" s="50">
        <f t="shared" si="4"/>
        <v>236139203.96000001</v>
      </c>
      <c r="BV109" s="77" t="s">
        <v>201</v>
      </c>
      <c r="BW109" s="77" t="s">
        <v>202</v>
      </c>
      <c r="BX109" s="77" t="s">
        <v>203</v>
      </c>
    </row>
    <row r="110" spans="1:76" ht="51" x14ac:dyDescent="0.25">
      <c r="A110" s="20" t="s">
        <v>172</v>
      </c>
      <c r="B110" s="56">
        <v>44673</v>
      </c>
      <c r="C110" s="53">
        <v>1</v>
      </c>
      <c r="D110" s="53">
        <v>0.7409</v>
      </c>
      <c r="E110" s="131">
        <v>1</v>
      </c>
      <c r="F110" s="131">
        <v>0.7409</v>
      </c>
      <c r="G110" s="134"/>
      <c r="H110" s="134"/>
      <c r="I110" s="35">
        <f t="shared" si="8"/>
        <v>-0.2591</v>
      </c>
      <c r="J110" s="54">
        <v>45120</v>
      </c>
      <c r="K110" s="80">
        <v>-458</v>
      </c>
      <c r="L110" s="46">
        <v>246.5</v>
      </c>
      <c r="M110" s="32">
        <v>493</v>
      </c>
      <c r="N110" s="37">
        <v>310472</v>
      </c>
      <c r="O110" s="37">
        <v>2734512</v>
      </c>
      <c r="P110" s="37">
        <v>2734512</v>
      </c>
      <c r="Q110" s="38">
        <v>50</v>
      </c>
      <c r="R110" s="38">
        <v>41</v>
      </c>
      <c r="S110" s="39">
        <f t="shared" si="6"/>
        <v>9</v>
      </c>
      <c r="T110" s="48">
        <v>1</v>
      </c>
      <c r="U110" s="48">
        <v>0.96120000000000005</v>
      </c>
      <c r="V110" s="48">
        <v>1</v>
      </c>
      <c r="W110" s="48">
        <v>0.99809999999999999</v>
      </c>
      <c r="X110" s="48">
        <v>1</v>
      </c>
      <c r="Y110" s="48">
        <v>0.6966</v>
      </c>
      <c r="Z110" s="48">
        <v>1</v>
      </c>
      <c r="AA110" s="48">
        <v>6.2799999999999995E-2</v>
      </c>
      <c r="AB110" s="14" t="s">
        <v>78</v>
      </c>
      <c r="AC110" s="14" t="s">
        <v>79</v>
      </c>
      <c r="AD110" s="49" t="s">
        <v>206</v>
      </c>
      <c r="AE110" s="14" t="s">
        <v>80</v>
      </c>
      <c r="AF110" s="14" t="s">
        <v>81</v>
      </c>
      <c r="AG110" s="49" t="s">
        <v>82</v>
      </c>
      <c r="AH110" s="49" t="s">
        <v>208</v>
      </c>
      <c r="AI110" s="14" t="s">
        <v>80</v>
      </c>
      <c r="AJ110" s="57"/>
      <c r="AK110" s="57"/>
      <c r="AL110" s="57"/>
      <c r="AM110" s="57"/>
      <c r="AN110" s="15" t="s">
        <v>210</v>
      </c>
      <c r="AO110" s="15" t="s">
        <v>211</v>
      </c>
      <c r="AP110" s="15" t="s">
        <v>212</v>
      </c>
      <c r="AQ110" s="15" t="s">
        <v>217</v>
      </c>
      <c r="AR110" s="15" t="s">
        <v>209</v>
      </c>
      <c r="AS110" s="15" t="s">
        <v>93</v>
      </c>
      <c r="AT110" s="15" t="s">
        <v>94</v>
      </c>
      <c r="AU110" s="15" t="s">
        <v>95</v>
      </c>
      <c r="AV110" s="15" t="s">
        <v>213</v>
      </c>
      <c r="AW110" s="15" t="s">
        <v>216</v>
      </c>
      <c r="AX110" s="15" t="s">
        <v>98</v>
      </c>
      <c r="AY110" s="51">
        <v>23</v>
      </c>
      <c r="AZ110" s="51">
        <v>17</v>
      </c>
      <c r="BA110" s="51">
        <v>2</v>
      </c>
      <c r="BB110" s="51">
        <v>13</v>
      </c>
      <c r="BC110" s="51"/>
      <c r="BD110" s="51">
        <v>4</v>
      </c>
      <c r="BE110" s="51">
        <v>0</v>
      </c>
      <c r="BF110" s="51">
        <v>0</v>
      </c>
      <c r="BG110" s="51">
        <v>3</v>
      </c>
      <c r="BH110" s="51"/>
      <c r="BI110" s="51"/>
      <c r="BJ110" s="51">
        <v>12</v>
      </c>
      <c r="BK110" s="51">
        <v>9</v>
      </c>
      <c r="BL110" s="51">
        <v>5</v>
      </c>
      <c r="BM110" s="51">
        <v>8</v>
      </c>
      <c r="BN110" s="51"/>
      <c r="BO110" s="16">
        <v>224759024</v>
      </c>
      <c r="BP110" s="17">
        <v>11380179.960000001</v>
      </c>
      <c r="BQ110" s="17">
        <v>138844021</v>
      </c>
      <c r="BR110" s="17">
        <f>BQ110</f>
        <v>138844021</v>
      </c>
      <c r="BS110" s="17">
        <f t="shared" si="7"/>
        <v>138844021</v>
      </c>
      <c r="BT110" s="50">
        <f t="shared" si="3"/>
        <v>0</v>
      </c>
      <c r="BU110" s="50">
        <f t="shared" si="4"/>
        <v>236139203.96000001</v>
      </c>
      <c r="BV110" s="77" t="s">
        <v>201</v>
      </c>
      <c r="BW110" s="77" t="s">
        <v>202</v>
      </c>
      <c r="BX110" s="77" t="s">
        <v>203</v>
      </c>
    </row>
    <row r="111" spans="1:76" ht="51" x14ac:dyDescent="0.25">
      <c r="A111" s="20" t="s">
        <v>172</v>
      </c>
      <c r="B111" s="33">
        <v>44680</v>
      </c>
      <c r="C111" s="53">
        <v>1</v>
      </c>
      <c r="D111" s="53">
        <v>0.745</v>
      </c>
      <c r="E111" s="131">
        <v>1</v>
      </c>
      <c r="F111" s="131">
        <v>0.745</v>
      </c>
      <c r="G111" s="134"/>
      <c r="H111" s="134"/>
      <c r="I111" s="35">
        <f t="shared" si="8"/>
        <v>-0.255</v>
      </c>
      <c r="J111" s="54">
        <v>45127</v>
      </c>
      <c r="K111" s="80">
        <v>-458</v>
      </c>
      <c r="L111" s="46">
        <v>246.5</v>
      </c>
      <c r="M111" s="32">
        <v>493</v>
      </c>
      <c r="N111" s="37">
        <v>310472</v>
      </c>
      <c r="O111" s="37">
        <v>2734512</v>
      </c>
      <c r="P111" s="37">
        <v>2734512</v>
      </c>
      <c r="Q111" s="38">
        <v>50</v>
      </c>
      <c r="R111" s="38">
        <v>41</v>
      </c>
      <c r="S111" s="39">
        <f t="shared" si="6"/>
        <v>9</v>
      </c>
      <c r="T111" s="48">
        <v>1</v>
      </c>
      <c r="U111" s="48">
        <v>0.96120000000000005</v>
      </c>
      <c r="V111" s="48">
        <v>1</v>
      </c>
      <c r="W111" s="48">
        <v>0.99809999999999999</v>
      </c>
      <c r="X111" s="48">
        <v>1</v>
      </c>
      <c r="Y111" s="48">
        <v>0.70220000000000005</v>
      </c>
      <c r="Z111" s="48">
        <v>1</v>
      </c>
      <c r="AA111" s="48">
        <v>0.1033</v>
      </c>
      <c r="AB111" s="14" t="s">
        <v>78</v>
      </c>
      <c r="AC111" s="14" t="s">
        <v>79</v>
      </c>
      <c r="AD111" s="49" t="s">
        <v>206</v>
      </c>
      <c r="AE111" s="14" t="s">
        <v>80</v>
      </c>
      <c r="AF111" s="14" t="s">
        <v>81</v>
      </c>
      <c r="AG111" s="49" t="s">
        <v>82</v>
      </c>
      <c r="AH111" s="49" t="s">
        <v>208</v>
      </c>
      <c r="AI111" s="14" t="s">
        <v>80</v>
      </c>
      <c r="AJ111" s="57"/>
      <c r="AK111" s="57"/>
      <c r="AL111" s="57"/>
      <c r="AM111" s="57"/>
      <c r="AN111" s="15" t="s">
        <v>210</v>
      </c>
      <c r="AO111" s="15" t="s">
        <v>211</v>
      </c>
      <c r="AP111" s="15" t="s">
        <v>212</v>
      </c>
      <c r="AQ111" s="15" t="s">
        <v>217</v>
      </c>
      <c r="AR111" s="15" t="s">
        <v>209</v>
      </c>
      <c r="AS111" s="15" t="s">
        <v>93</v>
      </c>
      <c r="AT111" s="15" t="s">
        <v>94</v>
      </c>
      <c r="AU111" s="15" t="s">
        <v>95</v>
      </c>
      <c r="AV111" s="15" t="s">
        <v>213</v>
      </c>
      <c r="AW111" s="15" t="s">
        <v>216</v>
      </c>
      <c r="AX111" s="15" t="s">
        <v>98</v>
      </c>
      <c r="AY111" s="51">
        <v>23</v>
      </c>
      <c r="AZ111" s="51">
        <v>17</v>
      </c>
      <c r="BA111" s="51">
        <v>2</v>
      </c>
      <c r="BB111" s="51">
        <v>13</v>
      </c>
      <c r="BC111" s="51"/>
      <c r="BD111" s="51">
        <v>4</v>
      </c>
      <c r="BE111" s="51">
        <v>0</v>
      </c>
      <c r="BF111" s="51">
        <v>0</v>
      </c>
      <c r="BG111" s="51">
        <v>3</v>
      </c>
      <c r="BH111" s="51"/>
      <c r="BI111" s="51"/>
      <c r="BJ111" s="51">
        <v>12</v>
      </c>
      <c r="BK111" s="51">
        <v>9</v>
      </c>
      <c r="BL111" s="51">
        <v>5</v>
      </c>
      <c r="BM111" s="51">
        <v>8</v>
      </c>
      <c r="BN111" s="51"/>
      <c r="BO111" s="16">
        <v>224759024</v>
      </c>
      <c r="BP111" s="17">
        <v>11380179.960000001</v>
      </c>
      <c r="BQ111" s="17">
        <v>138844021</v>
      </c>
      <c r="BR111" s="17">
        <f>BQ111</f>
        <v>138844021</v>
      </c>
      <c r="BS111" s="17">
        <f t="shared" si="7"/>
        <v>138844021</v>
      </c>
      <c r="BT111" s="50">
        <f t="shared" si="3"/>
        <v>0</v>
      </c>
      <c r="BU111" s="50">
        <f t="shared" si="4"/>
        <v>236139203.96000001</v>
      </c>
      <c r="BV111" s="77" t="s">
        <v>201</v>
      </c>
      <c r="BW111" s="77" t="s">
        <v>202</v>
      </c>
      <c r="BX111" s="77" t="s">
        <v>203</v>
      </c>
    </row>
    <row r="112" spans="1:76" ht="51" x14ac:dyDescent="0.25">
      <c r="A112" s="20" t="s">
        <v>172</v>
      </c>
      <c r="B112" s="33">
        <v>44687</v>
      </c>
      <c r="C112" s="53">
        <v>1</v>
      </c>
      <c r="D112" s="53">
        <v>0.746</v>
      </c>
      <c r="E112" s="131">
        <v>1</v>
      </c>
      <c r="F112" s="131">
        <v>0.746</v>
      </c>
      <c r="G112" s="134"/>
      <c r="H112" s="134"/>
      <c r="I112" s="35">
        <f t="shared" si="8"/>
        <v>-0.254</v>
      </c>
      <c r="J112" s="54">
        <v>45120</v>
      </c>
      <c r="K112" s="80">
        <v>-458</v>
      </c>
      <c r="L112" s="46">
        <v>246.5</v>
      </c>
      <c r="M112" s="32">
        <v>493</v>
      </c>
      <c r="N112" s="37">
        <v>314945</v>
      </c>
      <c r="O112" s="37">
        <v>2762841</v>
      </c>
      <c r="P112" s="37">
        <v>2762841</v>
      </c>
      <c r="Q112" s="38">
        <v>50</v>
      </c>
      <c r="R112" s="38">
        <v>41</v>
      </c>
      <c r="S112" s="39">
        <f t="shared" si="6"/>
        <v>9</v>
      </c>
      <c r="T112" s="48">
        <v>1</v>
      </c>
      <c r="U112" s="48">
        <v>0.96120000000000005</v>
      </c>
      <c r="V112" s="48">
        <v>1</v>
      </c>
      <c r="W112" s="48">
        <v>0.99809999999999999</v>
      </c>
      <c r="X112" s="48">
        <v>1</v>
      </c>
      <c r="Y112" s="48">
        <v>0.7036</v>
      </c>
      <c r="Z112" s="48">
        <v>1</v>
      </c>
      <c r="AA112" s="48">
        <v>0.1033</v>
      </c>
      <c r="AB112" s="14" t="s">
        <v>78</v>
      </c>
      <c r="AC112" s="14" t="s">
        <v>79</v>
      </c>
      <c r="AD112" s="49" t="s">
        <v>206</v>
      </c>
      <c r="AE112" s="14" t="s">
        <v>80</v>
      </c>
      <c r="AF112" s="14" t="s">
        <v>81</v>
      </c>
      <c r="AG112" s="49" t="s">
        <v>82</v>
      </c>
      <c r="AH112" s="49" t="s">
        <v>208</v>
      </c>
      <c r="AI112" s="14" t="s">
        <v>80</v>
      </c>
      <c r="AJ112" s="57"/>
      <c r="AK112" s="57"/>
      <c r="AL112" s="57"/>
      <c r="AM112" s="57"/>
      <c r="AN112" s="15" t="s">
        <v>210</v>
      </c>
      <c r="AO112" s="15" t="s">
        <v>211</v>
      </c>
      <c r="AP112" s="15" t="s">
        <v>212</v>
      </c>
      <c r="AQ112" s="15" t="s">
        <v>217</v>
      </c>
      <c r="AR112" s="15" t="s">
        <v>209</v>
      </c>
      <c r="AS112" s="15" t="s">
        <v>93</v>
      </c>
      <c r="AT112" s="15" t="s">
        <v>94</v>
      </c>
      <c r="AU112" s="15" t="s">
        <v>95</v>
      </c>
      <c r="AV112" s="15" t="s">
        <v>213</v>
      </c>
      <c r="AW112" s="15" t="s">
        <v>216</v>
      </c>
      <c r="AX112" s="15" t="s">
        <v>98</v>
      </c>
      <c r="AY112" s="51">
        <v>23</v>
      </c>
      <c r="AZ112" s="51">
        <v>17</v>
      </c>
      <c r="BA112" s="51">
        <v>2</v>
      </c>
      <c r="BB112" s="51">
        <v>13</v>
      </c>
      <c r="BC112" s="51"/>
      <c r="BD112" s="51">
        <v>4</v>
      </c>
      <c r="BE112" s="51">
        <v>0</v>
      </c>
      <c r="BF112" s="51">
        <v>0</v>
      </c>
      <c r="BG112" s="51">
        <v>3</v>
      </c>
      <c r="BH112" s="51"/>
      <c r="BI112" s="51"/>
      <c r="BJ112" s="51">
        <v>12</v>
      </c>
      <c r="BK112" s="51">
        <v>9</v>
      </c>
      <c r="BL112" s="51">
        <v>5</v>
      </c>
      <c r="BM112" s="51">
        <v>8</v>
      </c>
      <c r="BN112" s="51"/>
      <c r="BO112" s="16">
        <v>224759024</v>
      </c>
      <c r="BP112" s="17">
        <v>11380179.960000001</v>
      </c>
      <c r="BQ112" s="17">
        <v>138844021</v>
      </c>
      <c r="BR112" s="17">
        <f>BQ112</f>
        <v>138844021</v>
      </c>
      <c r="BS112" s="17">
        <f t="shared" si="7"/>
        <v>138844021</v>
      </c>
      <c r="BT112" s="50">
        <f t="shared" si="3"/>
        <v>0</v>
      </c>
      <c r="BU112" s="50">
        <f t="shared" si="4"/>
        <v>236139203.96000001</v>
      </c>
      <c r="BV112" s="77" t="s">
        <v>201</v>
      </c>
      <c r="BW112" s="77" t="s">
        <v>202</v>
      </c>
      <c r="BX112" s="77" t="s">
        <v>203</v>
      </c>
    </row>
    <row r="113" spans="1:76" ht="51" x14ac:dyDescent="0.25">
      <c r="A113" s="20" t="s">
        <v>172</v>
      </c>
      <c r="B113" s="56">
        <v>44694</v>
      </c>
      <c r="C113" s="53">
        <v>1</v>
      </c>
      <c r="D113" s="53">
        <v>0.752</v>
      </c>
      <c r="E113" s="131">
        <v>1</v>
      </c>
      <c r="F113" s="131">
        <v>0.752</v>
      </c>
      <c r="G113" s="134"/>
      <c r="H113" s="134"/>
      <c r="I113" s="35">
        <f t="shared" si="8"/>
        <v>-0.248</v>
      </c>
      <c r="J113" s="54">
        <v>45105</v>
      </c>
      <c r="K113" s="80">
        <v>-465</v>
      </c>
      <c r="L113" s="46">
        <v>246.5</v>
      </c>
      <c r="M113" s="32">
        <v>493</v>
      </c>
      <c r="N113" s="37">
        <v>317927</v>
      </c>
      <c r="O113" s="37">
        <v>2789679</v>
      </c>
      <c r="P113" s="37">
        <v>2789679</v>
      </c>
      <c r="Q113" s="38">
        <v>50</v>
      </c>
      <c r="R113" s="38">
        <v>41</v>
      </c>
      <c r="S113" s="39">
        <f t="shared" si="6"/>
        <v>9</v>
      </c>
      <c r="T113" s="48">
        <v>1</v>
      </c>
      <c r="U113" s="48">
        <v>0.96120000000000005</v>
      </c>
      <c r="V113" s="48">
        <v>1</v>
      </c>
      <c r="W113" s="48">
        <v>0.99809999999999999</v>
      </c>
      <c r="X113" s="48">
        <v>1</v>
      </c>
      <c r="Y113" s="48">
        <v>0.7117</v>
      </c>
      <c r="Z113" s="48">
        <v>1</v>
      </c>
      <c r="AA113" s="48">
        <v>0.1033</v>
      </c>
      <c r="AB113" s="14" t="s">
        <v>78</v>
      </c>
      <c r="AC113" s="14" t="s">
        <v>79</v>
      </c>
      <c r="AD113" s="49" t="s">
        <v>206</v>
      </c>
      <c r="AE113" s="14" t="s">
        <v>80</v>
      </c>
      <c r="AF113" s="14" t="s">
        <v>81</v>
      </c>
      <c r="AG113" s="49" t="s">
        <v>82</v>
      </c>
      <c r="AH113" s="49" t="s">
        <v>208</v>
      </c>
      <c r="AI113" s="14" t="s">
        <v>80</v>
      </c>
      <c r="AJ113" s="57"/>
      <c r="AK113" s="57"/>
      <c r="AL113" s="57"/>
      <c r="AM113" s="57"/>
      <c r="AN113" s="15" t="s">
        <v>210</v>
      </c>
      <c r="AO113" s="15" t="s">
        <v>211</v>
      </c>
      <c r="AP113" s="15" t="s">
        <v>212</v>
      </c>
      <c r="AQ113" s="15" t="s">
        <v>217</v>
      </c>
      <c r="AR113" s="15" t="s">
        <v>209</v>
      </c>
      <c r="AS113" s="15" t="s">
        <v>93</v>
      </c>
      <c r="AT113" s="15" t="s">
        <v>94</v>
      </c>
      <c r="AU113" s="15" t="s">
        <v>95</v>
      </c>
      <c r="AV113" s="15" t="s">
        <v>213</v>
      </c>
      <c r="AW113" s="15" t="s">
        <v>216</v>
      </c>
      <c r="AX113" s="15" t="s">
        <v>98</v>
      </c>
      <c r="AY113" s="51">
        <v>23</v>
      </c>
      <c r="AZ113" s="51">
        <v>17</v>
      </c>
      <c r="BA113" s="51">
        <v>2</v>
      </c>
      <c r="BB113" s="51">
        <v>13</v>
      </c>
      <c r="BC113" s="51"/>
      <c r="BD113" s="51">
        <v>4</v>
      </c>
      <c r="BE113" s="51">
        <v>0</v>
      </c>
      <c r="BF113" s="51">
        <v>0</v>
      </c>
      <c r="BG113" s="51">
        <v>3</v>
      </c>
      <c r="BH113" s="51"/>
      <c r="BI113" s="51"/>
      <c r="BJ113" s="51">
        <v>12</v>
      </c>
      <c r="BK113" s="51">
        <v>9</v>
      </c>
      <c r="BL113" s="51">
        <v>5</v>
      </c>
      <c r="BM113" s="51">
        <v>8</v>
      </c>
      <c r="BN113" s="51"/>
      <c r="BO113" s="16">
        <v>224759024</v>
      </c>
      <c r="BP113" s="17">
        <v>11380179.960000001</v>
      </c>
      <c r="BQ113" s="17">
        <v>138844021</v>
      </c>
      <c r="BR113" s="17">
        <f>BQ113</f>
        <v>138844021</v>
      </c>
      <c r="BS113" s="17">
        <f t="shared" si="7"/>
        <v>138844021</v>
      </c>
      <c r="BT113" s="50">
        <f t="shared" si="3"/>
        <v>0</v>
      </c>
      <c r="BU113" s="50">
        <f t="shared" si="4"/>
        <v>236139203.96000001</v>
      </c>
      <c r="BV113" s="77" t="s">
        <v>201</v>
      </c>
      <c r="BW113" s="77" t="s">
        <v>202</v>
      </c>
      <c r="BX113" s="77" t="s">
        <v>203</v>
      </c>
    </row>
    <row r="114" spans="1:76" ht="51" x14ac:dyDescent="0.25">
      <c r="A114" s="20" t="s">
        <v>172</v>
      </c>
      <c r="B114" s="33">
        <v>44701</v>
      </c>
      <c r="C114" s="53">
        <v>1</v>
      </c>
      <c r="D114" s="53">
        <v>0.7591</v>
      </c>
      <c r="E114" s="131">
        <v>1</v>
      </c>
      <c r="F114" s="131">
        <v>0.7591</v>
      </c>
      <c r="G114" s="134"/>
      <c r="H114" s="134"/>
      <c r="I114" s="35">
        <f t="shared" si="8"/>
        <v>-0.2409</v>
      </c>
      <c r="J114" s="54">
        <v>45071</v>
      </c>
      <c r="K114" s="80">
        <v>-472</v>
      </c>
      <c r="L114" s="46">
        <v>246.5</v>
      </c>
      <c r="M114" s="32">
        <v>493</v>
      </c>
      <c r="N114" s="37">
        <v>320903</v>
      </c>
      <c r="O114" s="37">
        <v>2816463</v>
      </c>
      <c r="P114" s="37">
        <v>2816463</v>
      </c>
      <c r="Q114" s="38">
        <v>50</v>
      </c>
      <c r="R114" s="38">
        <v>41</v>
      </c>
      <c r="S114" s="39">
        <f t="shared" si="6"/>
        <v>9</v>
      </c>
      <c r="T114" s="48">
        <v>1</v>
      </c>
      <c r="U114" s="48">
        <v>0.96120000000000005</v>
      </c>
      <c r="V114" s="48">
        <v>1</v>
      </c>
      <c r="W114" s="48">
        <v>0.99809999999999999</v>
      </c>
      <c r="X114" s="48">
        <v>1</v>
      </c>
      <c r="Y114" s="48">
        <v>0.72119999999999995</v>
      </c>
      <c r="Z114" s="48">
        <v>1</v>
      </c>
      <c r="AA114" s="48">
        <v>0.1033</v>
      </c>
      <c r="AB114" s="14" t="s">
        <v>78</v>
      </c>
      <c r="AC114" s="14" t="s">
        <v>79</v>
      </c>
      <c r="AD114" s="49" t="s">
        <v>206</v>
      </c>
      <c r="AE114" s="14" t="s">
        <v>80</v>
      </c>
      <c r="AF114" s="14" t="s">
        <v>81</v>
      </c>
      <c r="AG114" s="49" t="s">
        <v>82</v>
      </c>
      <c r="AH114" s="49" t="s">
        <v>208</v>
      </c>
      <c r="AI114" s="14" t="s">
        <v>80</v>
      </c>
      <c r="AJ114" s="57"/>
      <c r="AK114" s="57"/>
      <c r="AL114" s="57"/>
      <c r="AM114" s="57"/>
      <c r="AN114" s="15" t="s">
        <v>210</v>
      </c>
      <c r="AO114" s="15" t="s">
        <v>211</v>
      </c>
      <c r="AP114" s="15" t="s">
        <v>212</v>
      </c>
      <c r="AQ114" s="15" t="s">
        <v>217</v>
      </c>
      <c r="AR114" s="15" t="s">
        <v>209</v>
      </c>
      <c r="AS114" s="15" t="s">
        <v>93</v>
      </c>
      <c r="AT114" s="15" t="s">
        <v>94</v>
      </c>
      <c r="AU114" s="15" t="s">
        <v>95</v>
      </c>
      <c r="AV114" s="15" t="s">
        <v>213</v>
      </c>
      <c r="AW114" s="15" t="s">
        <v>216</v>
      </c>
      <c r="AX114" s="15" t="s">
        <v>98</v>
      </c>
      <c r="AY114" s="51">
        <v>23</v>
      </c>
      <c r="AZ114" s="51">
        <v>17</v>
      </c>
      <c r="BA114" s="51">
        <v>2</v>
      </c>
      <c r="BB114" s="51">
        <v>13</v>
      </c>
      <c r="BC114" s="51"/>
      <c r="BD114" s="51">
        <v>4</v>
      </c>
      <c r="BE114" s="51">
        <v>0</v>
      </c>
      <c r="BF114" s="51">
        <v>0</v>
      </c>
      <c r="BG114" s="51">
        <v>3</v>
      </c>
      <c r="BH114" s="51"/>
      <c r="BI114" s="51"/>
      <c r="BJ114" s="51">
        <v>13</v>
      </c>
      <c r="BK114" s="51">
        <v>11</v>
      </c>
      <c r="BL114" s="51">
        <v>5</v>
      </c>
      <c r="BM114" s="51">
        <v>9</v>
      </c>
      <c r="BN114" s="51"/>
      <c r="BO114" s="16">
        <v>224759024</v>
      </c>
      <c r="BP114" s="17">
        <v>11380179.960000001</v>
      </c>
      <c r="BQ114" s="17">
        <v>138844021</v>
      </c>
      <c r="BR114" s="17">
        <f>BQ114</f>
        <v>138844021</v>
      </c>
      <c r="BS114" s="17">
        <f t="shared" si="7"/>
        <v>138844021</v>
      </c>
      <c r="BT114" s="50">
        <f t="shared" si="3"/>
        <v>0</v>
      </c>
      <c r="BU114" s="50">
        <f t="shared" si="4"/>
        <v>236139203.96000001</v>
      </c>
      <c r="BV114" s="77" t="s">
        <v>201</v>
      </c>
      <c r="BW114" s="77" t="s">
        <v>202</v>
      </c>
      <c r="BX114" s="77" t="s">
        <v>203</v>
      </c>
    </row>
    <row r="115" spans="1:76" ht="51" x14ac:dyDescent="0.25">
      <c r="A115" s="20" t="s">
        <v>172</v>
      </c>
      <c r="B115" s="33">
        <v>44708</v>
      </c>
      <c r="C115" s="53">
        <v>1</v>
      </c>
      <c r="D115" s="53">
        <v>0.76910000000000001</v>
      </c>
      <c r="E115" s="131">
        <v>1</v>
      </c>
      <c r="F115" s="131">
        <v>0.76910000000000001</v>
      </c>
      <c r="G115" s="134"/>
      <c r="H115" s="134"/>
      <c r="I115" s="35">
        <f t="shared" si="8"/>
        <v>-0.23089999999999999</v>
      </c>
      <c r="J115" s="54">
        <v>45069</v>
      </c>
      <c r="K115" s="80">
        <v>-479</v>
      </c>
      <c r="L115" s="46">
        <v>246.5</v>
      </c>
      <c r="M115" s="32">
        <v>493</v>
      </c>
      <c r="N115" s="37">
        <v>323879</v>
      </c>
      <c r="O115" s="37">
        <v>2843247</v>
      </c>
      <c r="P115" s="37">
        <v>2843247</v>
      </c>
      <c r="Q115" s="38">
        <v>50</v>
      </c>
      <c r="R115" s="38">
        <v>41</v>
      </c>
      <c r="S115" s="39">
        <f t="shared" si="6"/>
        <v>9</v>
      </c>
      <c r="T115" s="48">
        <v>1</v>
      </c>
      <c r="U115" s="48">
        <v>0.96120000000000005</v>
      </c>
      <c r="V115" s="48">
        <v>1</v>
      </c>
      <c r="W115" s="48">
        <v>0.99809999999999999</v>
      </c>
      <c r="X115" s="48">
        <v>1</v>
      </c>
      <c r="Y115" s="48">
        <v>0.73470000000000002</v>
      </c>
      <c r="Z115" s="48">
        <v>1</v>
      </c>
      <c r="AA115" s="48">
        <v>0.1033</v>
      </c>
      <c r="AB115" s="14" t="s">
        <v>85</v>
      </c>
      <c r="AC115" s="14" t="s">
        <v>86</v>
      </c>
      <c r="AD115" s="49" t="s">
        <v>51</v>
      </c>
      <c r="AE115" s="14" t="s">
        <v>80</v>
      </c>
      <c r="AF115" s="14" t="s">
        <v>81</v>
      </c>
      <c r="AG115" s="49" t="s">
        <v>82</v>
      </c>
      <c r="AH115" s="49" t="s">
        <v>208</v>
      </c>
      <c r="AI115" s="14" t="s">
        <v>80</v>
      </c>
      <c r="AJ115" s="57"/>
      <c r="AK115" s="57"/>
      <c r="AL115" s="57"/>
      <c r="AM115" s="57"/>
      <c r="AN115" s="15" t="s">
        <v>210</v>
      </c>
      <c r="AO115" s="15" t="s">
        <v>211</v>
      </c>
      <c r="AP115" s="15" t="s">
        <v>212</v>
      </c>
      <c r="AQ115" s="15" t="s">
        <v>217</v>
      </c>
      <c r="AR115" s="15" t="s">
        <v>209</v>
      </c>
      <c r="AS115" s="15" t="s">
        <v>93</v>
      </c>
      <c r="AT115" s="15" t="s">
        <v>94</v>
      </c>
      <c r="AU115" s="15" t="s">
        <v>95</v>
      </c>
      <c r="AV115" s="15" t="s">
        <v>213</v>
      </c>
      <c r="AW115" s="15" t="s">
        <v>216</v>
      </c>
      <c r="AX115" s="15" t="s">
        <v>98</v>
      </c>
      <c r="AY115" s="51">
        <v>23</v>
      </c>
      <c r="AZ115" s="51">
        <v>17</v>
      </c>
      <c r="BA115" s="51">
        <v>2</v>
      </c>
      <c r="BB115" s="51">
        <v>13</v>
      </c>
      <c r="BC115" s="51"/>
      <c r="BD115" s="51">
        <v>4</v>
      </c>
      <c r="BE115" s="51">
        <v>0</v>
      </c>
      <c r="BF115" s="51">
        <v>0</v>
      </c>
      <c r="BG115" s="51">
        <v>3</v>
      </c>
      <c r="BH115" s="51"/>
      <c r="BI115" s="51"/>
      <c r="BJ115" s="51">
        <v>13</v>
      </c>
      <c r="BK115" s="51">
        <v>11</v>
      </c>
      <c r="BL115" s="51">
        <v>5</v>
      </c>
      <c r="BM115" s="51">
        <v>9</v>
      </c>
      <c r="BN115" s="51"/>
      <c r="BO115" s="16">
        <v>224759024</v>
      </c>
      <c r="BP115" s="17">
        <v>11380179.960000001</v>
      </c>
      <c r="BQ115" s="17">
        <v>143919890</v>
      </c>
      <c r="BR115" s="17">
        <f>BR114</f>
        <v>138844021</v>
      </c>
      <c r="BS115" s="17">
        <v>143902890</v>
      </c>
      <c r="BT115" s="50">
        <f t="shared" si="3"/>
        <v>5075869</v>
      </c>
      <c r="BU115" s="50">
        <f t="shared" si="4"/>
        <v>236139203.96000001</v>
      </c>
      <c r="BV115" s="77" t="s">
        <v>201</v>
      </c>
      <c r="BW115" s="77" t="s">
        <v>202</v>
      </c>
      <c r="BX115" s="77" t="s">
        <v>203</v>
      </c>
    </row>
    <row r="116" spans="1:76" ht="51" x14ac:dyDescent="0.25">
      <c r="A116" s="20" t="s">
        <v>172</v>
      </c>
      <c r="B116" s="56">
        <v>44715</v>
      </c>
      <c r="C116" s="53">
        <v>1</v>
      </c>
      <c r="D116" s="53">
        <v>0.77249999999999996</v>
      </c>
      <c r="E116" s="131">
        <v>1</v>
      </c>
      <c r="F116" s="131">
        <v>0.77249999999999996</v>
      </c>
      <c r="G116" s="134"/>
      <c r="H116" s="134"/>
      <c r="I116" s="35">
        <f t="shared" si="8"/>
        <v>-0.22750000000000004</v>
      </c>
      <c r="J116" s="54">
        <v>45073</v>
      </c>
      <c r="K116" s="80">
        <v>-462</v>
      </c>
      <c r="L116" s="46">
        <v>160.5</v>
      </c>
      <c r="M116" s="32">
        <v>321</v>
      </c>
      <c r="N116" s="37">
        <v>326849</v>
      </c>
      <c r="O116" s="37">
        <v>2869977</v>
      </c>
      <c r="P116" s="37">
        <v>2869977</v>
      </c>
      <c r="Q116" s="38">
        <v>50</v>
      </c>
      <c r="R116" s="38">
        <v>41</v>
      </c>
      <c r="S116" s="39">
        <f t="shared" si="6"/>
        <v>9</v>
      </c>
      <c r="T116" s="48">
        <v>1</v>
      </c>
      <c r="U116" s="48">
        <v>0.96120000000000005</v>
      </c>
      <c r="V116" s="48">
        <v>1</v>
      </c>
      <c r="W116" s="48">
        <v>0.99809999999999999</v>
      </c>
      <c r="X116" s="48">
        <v>1</v>
      </c>
      <c r="Y116" s="48">
        <v>0.73919999999999997</v>
      </c>
      <c r="Z116" s="48">
        <v>1</v>
      </c>
      <c r="AA116" s="48">
        <v>0.1033</v>
      </c>
      <c r="AB116" s="14" t="s">
        <v>85</v>
      </c>
      <c r="AC116" s="14" t="s">
        <v>86</v>
      </c>
      <c r="AD116" s="49" t="s">
        <v>51</v>
      </c>
      <c r="AE116" s="14" t="s">
        <v>80</v>
      </c>
      <c r="AF116" s="14" t="s">
        <v>81</v>
      </c>
      <c r="AG116" s="49" t="s">
        <v>82</v>
      </c>
      <c r="AH116" s="49" t="s">
        <v>208</v>
      </c>
      <c r="AI116" s="14" t="s">
        <v>80</v>
      </c>
      <c r="AJ116" s="57"/>
      <c r="AK116" s="57"/>
      <c r="AL116" s="57"/>
      <c r="AM116" s="57"/>
      <c r="AN116" s="15" t="s">
        <v>210</v>
      </c>
      <c r="AO116" s="15" t="s">
        <v>211</v>
      </c>
      <c r="AP116" s="15" t="s">
        <v>212</v>
      </c>
      <c r="AQ116" s="15" t="s">
        <v>217</v>
      </c>
      <c r="AR116" s="15" t="s">
        <v>209</v>
      </c>
      <c r="AS116" s="15" t="s">
        <v>93</v>
      </c>
      <c r="AT116" s="15" t="s">
        <v>94</v>
      </c>
      <c r="AU116" s="15" t="s">
        <v>95</v>
      </c>
      <c r="AV116" s="15" t="s">
        <v>213</v>
      </c>
      <c r="AW116" s="15" t="s">
        <v>216</v>
      </c>
      <c r="AX116" s="15" t="s">
        <v>98</v>
      </c>
      <c r="AY116" s="51">
        <v>23</v>
      </c>
      <c r="AZ116" s="51">
        <v>17</v>
      </c>
      <c r="BA116" s="51">
        <v>2</v>
      </c>
      <c r="BB116" s="51">
        <v>13</v>
      </c>
      <c r="BC116" s="51"/>
      <c r="BD116" s="51">
        <v>4</v>
      </c>
      <c r="BE116" s="51">
        <v>0</v>
      </c>
      <c r="BF116" s="51">
        <v>0</v>
      </c>
      <c r="BG116" s="51">
        <v>3</v>
      </c>
      <c r="BH116" s="51"/>
      <c r="BI116" s="51"/>
      <c r="BJ116" s="51">
        <v>13</v>
      </c>
      <c r="BK116" s="51">
        <v>11</v>
      </c>
      <c r="BL116" s="51">
        <v>5</v>
      </c>
      <c r="BM116" s="51">
        <v>9</v>
      </c>
      <c r="BN116" s="51"/>
      <c r="BO116" s="16">
        <v>224759024</v>
      </c>
      <c r="BP116" s="17">
        <v>11380179.960000001</v>
      </c>
      <c r="BQ116" s="17">
        <v>143919890</v>
      </c>
      <c r="BR116" s="17">
        <f>BR115</f>
        <v>138844021</v>
      </c>
      <c r="BS116" s="17">
        <v>143902890</v>
      </c>
      <c r="BT116" s="50">
        <f t="shared" ref="BT116:BT174" si="9">BQ116-BR116</f>
        <v>5075869</v>
      </c>
      <c r="BU116" s="50">
        <f t="shared" ref="BU116:BU174" si="10">BO116+BP116</f>
        <v>236139203.96000001</v>
      </c>
      <c r="BV116" s="77" t="s">
        <v>201</v>
      </c>
      <c r="BW116" s="77" t="s">
        <v>202</v>
      </c>
      <c r="BX116" s="77" t="s">
        <v>203</v>
      </c>
    </row>
    <row r="117" spans="1:76" ht="51" x14ac:dyDescent="0.25">
      <c r="A117" s="20" t="s">
        <v>172</v>
      </c>
      <c r="B117" s="33">
        <v>44722</v>
      </c>
      <c r="C117" s="53">
        <v>1</v>
      </c>
      <c r="D117" s="53">
        <v>0.77249999999999996</v>
      </c>
      <c r="E117" s="131">
        <v>1</v>
      </c>
      <c r="F117" s="131">
        <v>0.77249999999999996</v>
      </c>
      <c r="G117" s="134"/>
      <c r="H117" s="134"/>
      <c r="I117" s="35">
        <f t="shared" si="8"/>
        <v>-0.22750000000000004</v>
      </c>
      <c r="J117" s="54">
        <v>45078</v>
      </c>
      <c r="K117" s="80">
        <v>-469</v>
      </c>
      <c r="L117" s="46">
        <v>158</v>
      </c>
      <c r="M117" s="32">
        <v>316</v>
      </c>
      <c r="N117" s="37">
        <v>329813</v>
      </c>
      <c r="O117" s="37">
        <v>2896653</v>
      </c>
      <c r="P117" s="37">
        <v>2896653</v>
      </c>
      <c r="Q117" s="38">
        <v>50</v>
      </c>
      <c r="R117" s="38">
        <v>41</v>
      </c>
      <c r="S117" s="39">
        <f t="shared" si="6"/>
        <v>9</v>
      </c>
      <c r="T117" s="48">
        <v>1</v>
      </c>
      <c r="U117" s="48">
        <v>0.96120000000000005</v>
      </c>
      <c r="V117" s="48">
        <v>1</v>
      </c>
      <c r="W117" s="48">
        <v>0.99809999999999999</v>
      </c>
      <c r="X117" s="48">
        <v>1</v>
      </c>
      <c r="Y117" s="48">
        <v>0.74380000000000002</v>
      </c>
      <c r="Z117" s="48">
        <v>1</v>
      </c>
      <c r="AA117" s="48">
        <v>0.1033</v>
      </c>
      <c r="AB117" s="14" t="s">
        <v>85</v>
      </c>
      <c r="AC117" s="14" t="s">
        <v>86</v>
      </c>
      <c r="AD117" s="49" t="s">
        <v>51</v>
      </c>
      <c r="AE117" s="14" t="s">
        <v>80</v>
      </c>
      <c r="AF117" s="14" t="s">
        <v>81</v>
      </c>
      <c r="AG117" s="49" t="s">
        <v>82</v>
      </c>
      <c r="AH117" s="49" t="s">
        <v>208</v>
      </c>
      <c r="AI117" s="14" t="s">
        <v>80</v>
      </c>
      <c r="AJ117" s="57"/>
      <c r="AK117" s="57"/>
      <c r="AL117" s="57"/>
      <c r="AM117" s="57"/>
      <c r="AN117" s="15" t="s">
        <v>210</v>
      </c>
      <c r="AO117" s="15" t="s">
        <v>211</v>
      </c>
      <c r="AP117" s="15" t="s">
        <v>212</v>
      </c>
      <c r="AQ117" s="15" t="s">
        <v>217</v>
      </c>
      <c r="AR117" s="15" t="s">
        <v>209</v>
      </c>
      <c r="AS117" s="15" t="s">
        <v>93</v>
      </c>
      <c r="AT117" s="15" t="s">
        <v>94</v>
      </c>
      <c r="AU117" s="15" t="s">
        <v>95</v>
      </c>
      <c r="AV117" s="15" t="s">
        <v>213</v>
      </c>
      <c r="AW117" s="15" t="s">
        <v>216</v>
      </c>
      <c r="AX117" s="15" t="s">
        <v>98</v>
      </c>
      <c r="AY117" s="51">
        <v>23</v>
      </c>
      <c r="AZ117" s="51">
        <v>17</v>
      </c>
      <c r="BA117" s="51">
        <v>2</v>
      </c>
      <c r="BB117" s="51">
        <v>13</v>
      </c>
      <c r="BC117" s="51"/>
      <c r="BD117" s="51">
        <v>4</v>
      </c>
      <c r="BE117" s="51">
        <v>0</v>
      </c>
      <c r="BF117" s="51">
        <v>0</v>
      </c>
      <c r="BG117" s="51">
        <v>3</v>
      </c>
      <c r="BH117" s="51"/>
      <c r="BI117" s="51"/>
      <c r="BJ117" s="51">
        <v>13</v>
      </c>
      <c r="BK117" s="51">
        <v>11</v>
      </c>
      <c r="BL117" s="51">
        <v>5</v>
      </c>
      <c r="BM117" s="51">
        <v>9</v>
      </c>
      <c r="BN117" s="51"/>
      <c r="BO117" s="16">
        <v>224759024</v>
      </c>
      <c r="BP117" s="17">
        <v>11380179.960000001</v>
      </c>
      <c r="BQ117" s="17">
        <v>143919890</v>
      </c>
      <c r="BR117" s="17">
        <f>BR116</f>
        <v>138844021</v>
      </c>
      <c r="BS117" s="17">
        <v>143902890</v>
      </c>
      <c r="BT117" s="50">
        <f t="shared" si="9"/>
        <v>5075869</v>
      </c>
      <c r="BU117" s="50">
        <f t="shared" si="10"/>
        <v>236139203.96000001</v>
      </c>
      <c r="BV117" s="77" t="s">
        <v>201</v>
      </c>
      <c r="BW117" s="77" t="s">
        <v>202</v>
      </c>
      <c r="BX117" s="77" t="s">
        <v>203</v>
      </c>
    </row>
    <row r="118" spans="1:76" ht="51" x14ac:dyDescent="0.25">
      <c r="A118" s="20" t="s">
        <v>172</v>
      </c>
      <c r="B118" s="33">
        <v>44729</v>
      </c>
      <c r="C118" s="53">
        <v>1</v>
      </c>
      <c r="D118" s="53">
        <v>0.77890000000000004</v>
      </c>
      <c r="E118" s="131">
        <v>1</v>
      </c>
      <c r="F118" s="131">
        <v>0.77890000000000004</v>
      </c>
      <c r="G118" s="134"/>
      <c r="H118" s="134"/>
      <c r="I118" s="35">
        <f t="shared" si="8"/>
        <v>-0.22109999999999996</v>
      </c>
      <c r="J118" s="54">
        <v>45091</v>
      </c>
      <c r="K118" s="80">
        <v>-476</v>
      </c>
      <c r="L118" s="46">
        <v>158</v>
      </c>
      <c r="M118" s="32">
        <v>316</v>
      </c>
      <c r="N118" s="37">
        <v>332771</v>
      </c>
      <c r="O118" s="37">
        <v>2923275</v>
      </c>
      <c r="P118" s="37">
        <v>2923275</v>
      </c>
      <c r="Q118" s="38">
        <v>50</v>
      </c>
      <c r="R118" s="38">
        <v>41</v>
      </c>
      <c r="S118" s="39">
        <f t="shared" si="6"/>
        <v>9</v>
      </c>
      <c r="T118" s="48">
        <v>1</v>
      </c>
      <c r="U118" s="48">
        <v>0.96120000000000005</v>
      </c>
      <c r="V118" s="48">
        <v>1</v>
      </c>
      <c r="W118" s="48">
        <v>0.99809999999999999</v>
      </c>
      <c r="X118" s="48">
        <v>1</v>
      </c>
      <c r="Y118" s="48">
        <v>0.74770000000000003</v>
      </c>
      <c r="Z118" s="48">
        <v>1</v>
      </c>
      <c r="AA118" s="48">
        <v>0.1033</v>
      </c>
      <c r="AB118" s="14" t="s">
        <v>85</v>
      </c>
      <c r="AC118" s="14" t="s">
        <v>86</v>
      </c>
      <c r="AD118" s="49" t="s">
        <v>51</v>
      </c>
      <c r="AE118" s="14" t="s">
        <v>80</v>
      </c>
      <c r="AF118" s="14" t="s">
        <v>81</v>
      </c>
      <c r="AG118" s="49" t="s">
        <v>82</v>
      </c>
      <c r="AH118" s="49" t="s">
        <v>208</v>
      </c>
      <c r="AI118" s="14" t="s">
        <v>80</v>
      </c>
      <c r="AJ118" s="57"/>
      <c r="AK118" s="57"/>
      <c r="AL118" s="57"/>
      <c r="AM118" s="57"/>
      <c r="AN118" s="15" t="s">
        <v>210</v>
      </c>
      <c r="AO118" s="15" t="s">
        <v>211</v>
      </c>
      <c r="AP118" s="15" t="s">
        <v>212</v>
      </c>
      <c r="AQ118" s="15" t="s">
        <v>217</v>
      </c>
      <c r="AR118" s="15" t="s">
        <v>209</v>
      </c>
      <c r="AS118" s="15" t="s">
        <v>93</v>
      </c>
      <c r="AT118" s="15" t="s">
        <v>94</v>
      </c>
      <c r="AU118" s="15" t="s">
        <v>95</v>
      </c>
      <c r="AV118" s="15" t="s">
        <v>213</v>
      </c>
      <c r="AW118" s="15" t="s">
        <v>216</v>
      </c>
      <c r="AX118" s="15" t="s">
        <v>98</v>
      </c>
      <c r="AY118" s="51">
        <v>23</v>
      </c>
      <c r="AZ118" s="51">
        <v>17</v>
      </c>
      <c r="BA118" s="51">
        <v>2</v>
      </c>
      <c r="BB118" s="51">
        <v>13</v>
      </c>
      <c r="BC118" s="51"/>
      <c r="BD118" s="51">
        <v>4</v>
      </c>
      <c r="BE118" s="51">
        <v>0</v>
      </c>
      <c r="BF118" s="51">
        <v>0</v>
      </c>
      <c r="BG118" s="51">
        <v>3</v>
      </c>
      <c r="BH118" s="51"/>
      <c r="BI118" s="51"/>
      <c r="BJ118" s="51">
        <v>13</v>
      </c>
      <c r="BK118" s="51">
        <v>11</v>
      </c>
      <c r="BL118" s="51">
        <v>5</v>
      </c>
      <c r="BM118" s="51">
        <v>9</v>
      </c>
      <c r="BN118" s="51"/>
      <c r="BO118" s="16">
        <v>224759024</v>
      </c>
      <c r="BP118" s="17">
        <v>11380179.960000001</v>
      </c>
      <c r="BQ118" s="17">
        <v>143919890</v>
      </c>
      <c r="BR118" s="17">
        <v>143919890</v>
      </c>
      <c r="BS118" s="17">
        <v>143902890</v>
      </c>
      <c r="BT118" s="50">
        <f t="shared" si="9"/>
        <v>0</v>
      </c>
      <c r="BU118" s="50">
        <f t="shared" si="10"/>
        <v>236139203.96000001</v>
      </c>
      <c r="BV118" s="77" t="s">
        <v>201</v>
      </c>
      <c r="BW118" s="77" t="s">
        <v>202</v>
      </c>
      <c r="BX118" s="77" t="s">
        <v>203</v>
      </c>
    </row>
    <row r="119" spans="1:76" ht="51" x14ac:dyDescent="0.25">
      <c r="A119" s="20" t="s">
        <v>172</v>
      </c>
      <c r="B119" s="56">
        <v>44736</v>
      </c>
      <c r="C119" s="53">
        <v>1</v>
      </c>
      <c r="D119" s="53">
        <v>0.78139999999999998</v>
      </c>
      <c r="E119" s="131">
        <v>1</v>
      </c>
      <c r="F119" s="131">
        <v>0.78139999999999998</v>
      </c>
      <c r="G119" s="134"/>
      <c r="H119" s="134"/>
      <c r="I119" s="35">
        <f t="shared" si="8"/>
        <v>-0.21860000000000002</v>
      </c>
      <c r="J119" s="54">
        <v>45095</v>
      </c>
      <c r="K119" s="80">
        <v>-483</v>
      </c>
      <c r="L119" s="46">
        <v>158</v>
      </c>
      <c r="M119" s="32">
        <v>316</v>
      </c>
      <c r="N119" s="37">
        <v>335693</v>
      </c>
      <c r="O119" s="37">
        <v>2949573</v>
      </c>
      <c r="P119" s="37">
        <v>2949573</v>
      </c>
      <c r="Q119" s="38">
        <v>50</v>
      </c>
      <c r="R119" s="38">
        <v>41</v>
      </c>
      <c r="S119" s="39">
        <f t="shared" si="6"/>
        <v>9</v>
      </c>
      <c r="T119" s="48">
        <v>1</v>
      </c>
      <c r="U119" s="48">
        <v>0.96120000000000005</v>
      </c>
      <c r="V119" s="48">
        <v>1</v>
      </c>
      <c r="W119" s="48">
        <v>0.99809999999999999</v>
      </c>
      <c r="X119" s="48">
        <v>1</v>
      </c>
      <c r="Y119" s="48">
        <v>0.75249999999999995</v>
      </c>
      <c r="Z119" s="48">
        <v>1</v>
      </c>
      <c r="AA119" s="48">
        <v>0.1033</v>
      </c>
      <c r="AB119" s="14" t="s">
        <v>85</v>
      </c>
      <c r="AC119" s="14" t="s">
        <v>86</v>
      </c>
      <c r="AD119" s="49" t="s">
        <v>51</v>
      </c>
      <c r="AE119" s="14" t="s">
        <v>80</v>
      </c>
      <c r="AF119" s="14" t="s">
        <v>81</v>
      </c>
      <c r="AG119" s="49" t="s">
        <v>82</v>
      </c>
      <c r="AH119" s="49" t="s">
        <v>208</v>
      </c>
      <c r="AI119" s="14" t="s">
        <v>80</v>
      </c>
      <c r="AJ119" s="57"/>
      <c r="AK119" s="57"/>
      <c r="AL119" s="57"/>
      <c r="AM119" s="57"/>
      <c r="AN119" s="15" t="s">
        <v>210</v>
      </c>
      <c r="AO119" s="15" t="s">
        <v>211</v>
      </c>
      <c r="AP119" s="15" t="s">
        <v>212</v>
      </c>
      <c r="AQ119" s="15" t="s">
        <v>217</v>
      </c>
      <c r="AR119" s="15" t="s">
        <v>209</v>
      </c>
      <c r="AS119" s="15" t="s">
        <v>93</v>
      </c>
      <c r="AT119" s="15" t="s">
        <v>94</v>
      </c>
      <c r="AU119" s="15" t="s">
        <v>95</v>
      </c>
      <c r="AV119" s="15" t="s">
        <v>213</v>
      </c>
      <c r="AW119" s="15" t="s">
        <v>216</v>
      </c>
      <c r="AX119" s="15" t="s">
        <v>98</v>
      </c>
      <c r="AY119" s="51">
        <v>23</v>
      </c>
      <c r="AZ119" s="51">
        <v>17</v>
      </c>
      <c r="BA119" s="51">
        <v>2</v>
      </c>
      <c r="BB119" s="51">
        <v>13</v>
      </c>
      <c r="BC119" s="51"/>
      <c r="BD119" s="51">
        <v>4</v>
      </c>
      <c r="BE119" s="51">
        <v>0</v>
      </c>
      <c r="BF119" s="51">
        <v>0</v>
      </c>
      <c r="BG119" s="51">
        <v>3</v>
      </c>
      <c r="BH119" s="51"/>
      <c r="BI119" s="51"/>
      <c r="BJ119" s="51">
        <v>13</v>
      </c>
      <c r="BK119" s="51">
        <v>11</v>
      </c>
      <c r="BL119" s="51">
        <v>5</v>
      </c>
      <c r="BM119" s="51">
        <v>9</v>
      </c>
      <c r="BN119" s="51"/>
      <c r="BO119" s="16">
        <v>224759024</v>
      </c>
      <c r="BP119" s="17">
        <v>11380179.960000001</v>
      </c>
      <c r="BQ119" s="17">
        <v>143919890</v>
      </c>
      <c r="BR119" s="17">
        <f t="shared" ref="BR119:BR133" si="11">BR118</f>
        <v>143919890</v>
      </c>
      <c r="BS119" s="17">
        <v>143902890</v>
      </c>
      <c r="BT119" s="50">
        <f t="shared" si="9"/>
        <v>0</v>
      </c>
      <c r="BU119" s="50">
        <f t="shared" si="10"/>
        <v>236139203.96000001</v>
      </c>
      <c r="BV119" s="77" t="s">
        <v>201</v>
      </c>
      <c r="BW119" s="77" t="s">
        <v>202</v>
      </c>
      <c r="BX119" s="77" t="s">
        <v>203</v>
      </c>
    </row>
    <row r="120" spans="1:76" ht="51" x14ac:dyDescent="0.25">
      <c r="A120" s="20" t="s">
        <v>172</v>
      </c>
      <c r="B120" s="33">
        <v>44743</v>
      </c>
      <c r="C120" s="53">
        <v>1</v>
      </c>
      <c r="D120" s="53">
        <v>0.78590000000000004</v>
      </c>
      <c r="E120" s="131">
        <v>1</v>
      </c>
      <c r="F120" s="131">
        <v>0.78590000000000004</v>
      </c>
      <c r="G120" s="134"/>
      <c r="H120" s="134"/>
      <c r="I120" s="35">
        <f t="shared" si="8"/>
        <v>-0.21409999999999996</v>
      </c>
      <c r="J120" s="54">
        <v>44927</v>
      </c>
      <c r="K120" s="80">
        <v>-490</v>
      </c>
      <c r="L120" s="46">
        <v>158</v>
      </c>
      <c r="M120" s="32">
        <v>316</v>
      </c>
      <c r="N120" s="37">
        <v>338579</v>
      </c>
      <c r="O120" s="37">
        <v>2975547</v>
      </c>
      <c r="P120" s="37">
        <v>2975547</v>
      </c>
      <c r="Q120" s="38">
        <v>50</v>
      </c>
      <c r="R120" s="38">
        <v>41</v>
      </c>
      <c r="S120" s="39">
        <f t="shared" si="6"/>
        <v>9</v>
      </c>
      <c r="T120" s="48">
        <v>1</v>
      </c>
      <c r="U120" s="48">
        <v>0.9617</v>
      </c>
      <c r="V120" s="48">
        <v>1</v>
      </c>
      <c r="W120" s="48">
        <v>0.999</v>
      </c>
      <c r="X120" s="48">
        <v>1</v>
      </c>
      <c r="Y120" s="48">
        <v>0.75700000000000001</v>
      </c>
      <c r="Z120" s="48">
        <v>1</v>
      </c>
      <c r="AA120" s="48">
        <v>0.1033</v>
      </c>
      <c r="AB120" s="14" t="s">
        <v>85</v>
      </c>
      <c r="AC120" s="14" t="s">
        <v>86</v>
      </c>
      <c r="AD120" s="49" t="s">
        <v>51</v>
      </c>
      <c r="AE120" s="14" t="s">
        <v>80</v>
      </c>
      <c r="AF120" s="14" t="s">
        <v>81</v>
      </c>
      <c r="AG120" s="49" t="s">
        <v>82</v>
      </c>
      <c r="AH120" s="49" t="s">
        <v>208</v>
      </c>
      <c r="AI120" s="14" t="s">
        <v>80</v>
      </c>
      <c r="AJ120" s="57"/>
      <c r="AK120" s="57"/>
      <c r="AL120" s="57"/>
      <c r="AM120" s="57"/>
      <c r="AN120" s="15" t="s">
        <v>210</v>
      </c>
      <c r="AO120" s="15" t="s">
        <v>211</v>
      </c>
      <c r="AP120" s="15" t="s">
        <v>212</v>
      </c>
      <c r="AQ120" s="15" t="s">
        <v>217</v>
      </c>
      <c r="AR120" s="15" t="s">
        <v>209</v>
      </c>
      <c r="AS120" s="15" t="s">
        <v>93</v>
      </c>
      <c r="AT120" s="15" t="s">
        <v>94</v>
      </c>
      <c r="AU120" s="15" t="s">
        <v>95</v>
      </c>
      <c r="AV120" s="15" t="s">
        <v>213</v>
      </c>
      <c r="AW120" s="15" t="s">
        <v>216</v>
      </c>
      <c r="AX120" s="15" t="s">
        <v>98</v>
      </c>
      <c r="AY120" s="51">
        <v>23</v>
      </c>
      <c r="AZ120" s="51">
        <v>17</v>
      </c>
      <c r="BA120" s="51">
        <v>2</v>
      </c>
      <c r="BB120" s="51">
        <v>13</v>
      </c>
      <c r="BC120" s="51"/>
      <c r="BD120" s="51">
        <v>4</v>
      </c>
      <c r="BE120" s="51">
        <v>0</v>
      </c>
      <c r="BF120" s="51">
        <v>0</v>
      </c>
      <c r="BG120" s="51">
        <v>3</v>
      </c>
      <c r="BH120" s="51"/>
      <c r="BI120" s="51"/>
      <c r="BJ120" s="51">
        <v>13</v>
      </c>
      <c r="BK120" s="51">
        <v>11</v>
      </c>
      <c r="BL120" s="51">
        <v>5</v>
      </c>
      <c r="BM120" s="51">
        <v>9</v>
      </c>
      <c r="BN120" s="51"/>
      <c r="BO120" s="16">
        <v>224759024</v>
      </c>
      <c r="BP120" s="17">
        <v>11380179.960000001</v>
      </c>
      <c r="BQ120" s="17">
        <v>143919890</v>
      </c>
      <c r="BR120" s="17">
        <f t="shared" si="11"/>
        <v>143919890</v>
      </c>
      <c r="BS120" s="17">
        <v>143902890</v>
      </c>
      <c r="BT120" s="50">
        <f t="shared" si="9"/>
        <v>0</v>
      </c>
      <c r="BU120" s="50">
        <f t="shared" si="10"/>
        <v>236139203.96000001</v>
      </c>
      <c r="BV120" s="77" t="s">
        <v>201</v>
      </c>
      <c r="BW120" s="77" t="s">
        <v>202</v>
      </c>
      <c r="BX120" s="77" t="s">
        <v>203</v>
      </c>
    </row>
    <row r="121" spans="1:76" ht="51" x14ac:dyDescent="0.25">
      <c r="A121" s="20" t="s">
        <v>172</v>
      </c>
      <c r="B121" s="33">
        <v>44750</v>
      </c>
      <c r="C121" s="53">
        <v>1</v>
      </c>
      <c r="D121" s="53">
        <v>0.78590000000000004</v>
      </c>
      <c r="E121" s="131">
        <v>1</v>
      </c>
      <c r="F121" s="131">
        <v>0.78590000000000004</v>
      </c>
      <c r="G121" s="134"/>
      <c r="H121" s="134"/>
      <c r="I121" s="35">
        <f t="shared" si="8"/>
        <v>-0.21409999999999996</v>
      </c>
      <c r="J121" s="54">
        <v>44934</v>
      </c>
      <c r="K121" s="80">
        <v>-497</v>
      </c>
      <c r="L121" s="46">
        <v>151.5</v>
      </c>
      <c r="M121" s="32">
        <v>303</v>
      </c>
      <c r="N121" s="37">
        <v>341447</v>
      </c>
      <c r="O121" s="37">
        <v>3001359</v>
      </c>
      <c r="P121" s="37">
        <v>3001359</v>
      </c>
      <c r="Q121" s="38">
        <v>50</v>
      </c>
      <c r="R121" s="38">
        <v>41</v>
      </c>
      <c r="S121" s="39">
        <f t="shared" si="6"/>
        <v>9</v>
      </c>
      <c r="T121" s="48">
        <v>1</v>
      </c>
      <c r="U121" s="48">
        <v>0.9617</v>
      </c>
      <c r="V121" s="48">
        <v>1</v>
      </c>
      <c r="W121" s="48">
        <v>0.999</v>
      </c>
      <c r="X121" s="48">
        <v>1</v>
      </c>
      <c r="Y121" s="48">
        <v>0.75700000000000001</v>
      </c>
      <c r="Z121" s="48">
        <v>1</v>
      </c>
      <c r="AA121" s="48">
        <v>0.1033</v>
      </c>
      <c r="AB121" s="14" t="s">
        <v>85</v>
      </c>
      <c r="AC121" s="14" t="s">
        <v>86</v>
      </c>
      <c r="AD121" s="49" t="s">
        <v>51</v>
      </c>
      <c r="AE121" s="14" t="s">
        <v>80</v>
      </c>
      <c r="AF121" s="14" t="s">
        <v>81</v>
      </c>
      <c r="AG121" s="49" t="s">
        <v>82</v>
      </c>
      <c r="AH121" s="49" t="s">
        <v>208</v>
      </c>
      <c r="AI121" s="14" t="s">
        <v>80</v>
      </c>
      <c r="AJ121" s="57"/>
      <c r="AK121" s="57"/>
      <c r="AL121" s="57"/>
      <c r="AM121" s="57"/>
      <c r="AN121" s="15" t="s">
        <v>210</v>
      </c>
      <c r="AO121" s="15" t="s">
        <v>211</v>
      </c>
      <c r="AP121" s="15" t="s">
        <v>212</v>
      </c>
      <c r="AQ121" s="15" t="s">
        <v>217</v>
      </c>
      <c r="AR121" s="15" t="s">
        <v>209</v>
      </c>
      <c r="AS121" s="15" t="s">
        <v>93</v>
      </c>
      <c r="AT121" s="15" t="s">
        <v>94</v>
      </c>
      <c r="AU121" s="15" t="s">
        <v>95</v>
      </c>
      <c r="AV121" s="15" t="s">
        <v>213</v>
      </c>
      <c r="AW121" s="15" t="s">
        <v>216</v>
      </c>
      <c r="AX121" s="15" t="s">
        <v>98</v>
      </c>
      <c r="AY121" s="51">
        <v>23</v>
      </c>
      <c r="AZ121" s="51">
        <v>17</v>
      </c>
      <c r="BA121" s="51">
        <v>2</v>
      </c>
      <c r="BB121" s="51">
        <v>13</v>
      </c>
      <c r="BC121" s="51"/>
      <c r="BD121" s="51">
        <v>4</v>
      </c>
      <c r="BE121" s="51">
        <v>0</v>
      </c>
      <c r="BF121" s="51">
        <v>0</v>
      </c>
      <c r="BG121" s="51">
        <v>4</v>
      </c>
      <c r="BH121" s="51"/>
      <c r="BI121" s="51"/>
      <c r="BJ121" s="51">
        <v>13</v>
      </c>
      <c r="BK121" s="51">
        <v>11</v>
      </c>
      <c r="BL121" s="51">
        <v>5</v>
      </c>
      <c r="BM121" s="51">
        <v>9</v>
      </c>
      <c r="BN121" s="51"/>
      <c r="BO121" s="16">
        <v>224759024</v>
      </c>
      <c r="BP121" s="17">
        <v>11380179.960000001</v>
      </c>
      <c r="BQ121" s="17">
        <v>143919890</v>
      </c>
      <c r="BR121" s="17">
        <f t="shared" si="11"/>
        <v>143919890</v>
      </c>
      <c r="BS121" s="17">
        <v>143902890</v>
      </c>
      <c r="BT121" s="50">
        <f t="shared" si="9"/>
        <v>0</v>
      </c>
      <c r="BU121" s="50">
        <f t="shared" si="10"/>
        <v>236139203.96000001</v>
      </c>
      <c r="BV121" s="77" t="s">
        <v>201</v>
      </c>
      <c r="BW121" s="77" t="s">
        <v>202</v>
      </c>
      <c r="BX121" s="77" t="s">
        <v>203</v>
      </c>
    </row>
    <row r="122" spans="1:76" ht="51" x14ac:dyDescent="0.25">
      <c r="A122" s="20" t="s">
        <v>172</v>
      </c>
      <c r="B122" s="56">
        <v>44757</v>
      </c>
      <c r="C122" s="53">
        <v>1</v>
      </c>
      <c r="D122" s="53">
        <v>0.79</v>
      </c>
      <c r="E122" s="58">
        <v>0.76600000000000001</v>
      </c>
      <c r="F122" s="58">
        <v>0.76600000000000001</v>
      </c>
      <c r="G122" s="134"/>
      <c r="H122" s="134"/>
      <c r="I122" s="35">
        <f t="shared" ref="I122:I153" si="12">F122-E122</f>
        <v>0</v>
      </c>
      <c r="J122" s="54">
        <v>44947</v>
      </c>
      <c r="K122" s="80">
        <v>-502</v>
      </c>
      <c r="L122" s="46">
        <v>151.5</v>
      </c>
      <c r="M122" s="32">
        <v>303</v>
      </c>
      <c r="N122" s="37">
        <v>342845</v>
      </c>
      <c r="O122" s="37">
        <v>3013941</v>
      </c>
      <c r="P122" s="37">
        <v>3013941</v>
      </c>
      <c r="Q122" s="38">
        <v>50</v>
      </c>
      <c r="R122" s="38">
        <v>41</v>
      </c>
      <c r="S122" s="39">
        <f t="shared" si="6"/>
        <v>9</v>
      </c>
      <c r="T122" s="48">
        <v>1</v>
      </c>
      <c r="U122" s="48">
        <v>0.9617</v>
      </c>
      <c r="V122" s="48">
        <v>1</v>
      </c>
      <c r="W122" s="48">
        <v>0.999</v>
      </c>
      <c r="X122" s="48">
        <v>1</v>
      </c>
      <c r="Y122" s="48">
        <v>0.76239999999999997</v>
      </c>
      <c r="Z122" s="48">
        <v>1</v>
      </c>
      <c r="AA122" s="48">
        <v>0.1033</v>
      </c>
      <c r="AB122" s="14" t="s">
        <v>85</v>
      </c>
      <c r="AC122" s="14" t="s">
        <v>86</v>
      </c>
      <c r="AD122" s="49" t="s">
        <v>51</v>
      </c>
      <c r="AE122" s="14" t="s">
        <v>80</v>
      </c>
      <c r="AF122" s="14" t="s">
        <v>81</v>
      </c>
      <c r="AG122" s="49" t="s">
        <v>82</v>
      </c>
      <c r="AH122" s="49" t="s">
        <v>208</v>
      </c>
      <c r="AI122" s="14" t="s">
        <v>80</v>
      </c>
      <c r="AJ122" s="57"/>
      <c r="AK122" s="57"/>
      <c r="AL122" s="57"/>
      <c r="AM122" s="57"/>
      <c r="AN122" s="15" t="s">
        <v>210</v>
      </c>
      <c r="AO122" s="15" t="s">
        <v>211</v>
      </c>
      <c r="AP122" s="15" t="s">
        <v>212</v>
      </c>
      <c r="AQ122" s="15" t="s">
        <v>217</v>
      </c>
      <c r="AR122" s="15" t="s">
        <v>209</v>
      </c>
      <c r="AS122" s="15" t="s">
        <v>93</v>
      </c>
      <c r="AT122" s="15" t="s">
        <v>94</v>
      </c>
      <c r="AU122" s="15" t="s">
        <v>95</v>
      </c>
      <c r="AV122" s="15" t="s">
        <v>213</v>
      </c>
      <c r="AW122" s="15" t="s">
        <v>216</v>
      </c>
      <c r="AX122" s="15" t="s">
        <v>98</v>
      </c>
      <c r="AY122" s="51">
        <v>23</v>
      </c>
      <c r="AZ122" s="51">
        <v>17</v>
      </c>
      <c r="BA122" s="51">
        <v>2</v>
      </c>
      <c r="BB122" s="51">
        <v>13</v>
      </c>
      <c r="BC122" s="51"/>
      <c r="BD122" s="51">
        <v>4</v>
      </c>
      <c r="BE122" s="51">
        <v>0</v>
      </c>
      <c r="BF122" s="51">
        <v>0</v>
      </c>
      <c r="BG122" s="51">
        <v>4</v>
      </c>
      <c r="BH122" s="51"/>
      <c r="BI122" s="51"/>
      <c r="BJ122" s="51">
        <v>14</v>
      </c>
      <c r="BK122" s="51">
        <v>11</v>
      </c>
      <c r="BL122" s="51">
        <v>5</v>
      </c>
      <c r="BM122" s="51">
        <v>9</v>
      </c>
      <c r="BN122" s="51"/>
      <c r="BO122" s="16">
        <v>224759024</v>
      </c>
      <c r="BP122" s="17">
        <v>11380179.960000001</v>
      </c>
      <c r="BQ122" s="17">
        <v>143919890</v>
      </c>
      <c r="BR122" s="17">
        <f t="shared" si="11"/>
        <v>143919890</v>
      </c>
      <c r="BS122" s="17">
        <v>143902890</v>
      </c>
      <c r="BT122" s="50">
        <f t="shared" si="9"/>
        <v>0</v>
      </c>
      <c r="BU122" s="50">
        <f t="shared" si="10"/>
        <v>236139203.96000001</v>
      </c>
      <c r="BV122" s="77" t="s">
        <v>201</v>
      </c>
      <c r="BW122" s="77" t="s">
        <v>202</v>
      </c>
      <c r="BX122" s="77" t="s">
        <v>203</v>
      </c>
    </row>
    <row r="123" spans="1:76" ht="51" x14ac:dyDescent="0.25">
      <c r="A123" s="20" t="s">
        <v>172</v>
      </c>
      <c r="B123" s="33">
        <v>44764</v>
      </c>
      <c r="C123" s="53">
        <v>1</v>
      </c>
      <c r="D123" s="53">
        <v>0.79300000000000004</v>
      </c>
      <c r="E123" s="58">
        <v>0.77666894782318918</v>
      </c>
      <c r="F123" s="58">
        <v>0.77691554766002235</v>
      </c>
      <c r="G123" s="88"/>
      <c r="H123" s="88"/>
      <c r="I123" s="35">
        <f t="shared" si="12"/>
        <v>2.4659983683317233E-4</v>
      </c>
      <c r="J123" s="54">
        <v>44947</v>
      </c>
      <c r="K123" s="80">
        <v>-490</v>
      </c>
      <c r="L123" s="46">
        <v>148</v>
      </c>
      <c r="M123" s="32">
        <v>296</v>
      </c>
      <c r="N123" s="37">
        <v>345647</v>
      </c>
      <c r="O123" s="37">
        <v>3039159</v>
      </c>
      <c r="P123" s="37">
        <v>3039159</v>
      </c>
      <c r="Q123" s="38">
        <v>50</v>
      </c>
      <c r="R123" s="38">
        <v>41</v>
      </c>
      <c r="S123" s="39">
        <f t="shared" si="6"/>
        <v>9</v>
      </c>
      <c r="T123" s="48">
        <v>1</v>
      </c>
      <c r="U123" s="48">
        <v>0.9617</v>
      </c>
      <c r="V123" s="48">
        <v>1</v>
      </c>
      <c r="W123" s="48">
        <v>0.999</v>
      </c>
      <c r="X123" s="48">
        <v>1</v>
      </c>
      <c r="Y123" s="48">
        <v>0.76649999999999996</v>
      </c>
      <c r="Z123" s="48">
        <v>1</v>
      </c>
      <c r="AA123" s="48">
        <v>0.1033</v>
      </c>
      <c r="AB123" s="14" t="s">
        <v>85</v>
      </c>
      <c r="AC123" s="14" t="s">
        <v>86</v>
      </c>
      <c r="AD123" s="49" t="s">
        <v>51</v>
      </c>
      <c r="AE123" s="14" t="s">
        <v>80</v>
      </c>
      <c r="AF123" s="14" t="s">
        <v>81</v>
      </c>
      <c r="AG123" s="49" t="s">
        <v>82</v>
      </c>
      <c r="AH123" s="49" t="s">
        <v>208</v>
      </c>
      <c r="AI123" s="14" t="s">
        <v>80</v>
      </c>
      <c r="AJ123" s="57"/>
      <c r="AK123" s="57"/>
      <c r="AL123" s="57"/>
      <c r="AM123" s="57"/>
      <c r="AN123" s="15" t="s">
        <v>210</v>
      </c>
      <c r="AO123" s="15" t="s">
        <v>211</v>
      </c>
      <c r="AP123" s="15" t="s">
        <v>212</v>
      </c>
      <c r="AQ123" s="15" t="s">
        <v>217</v>
      </c>
      <c r="AR123" s="15" t="s">
        <v>209</v>
      </c>
      <c r="AS123" s="15" t="s">
        <v>93</v>
      </c>
      <c r="AT123" s="15" t="s">
        <v>94</v>
      </c>
      <c r="AU123" s="15" t="s">
        <v>95</v>
      </c>
      <c r="AV123" s="15" t="s">
        <v>213</v>
      </c>
      <c r="AW123" s="15" t="s">
        <v>216</v>
      </c>
      <c r="AX123" s="15" t="s">
        <v>98</v>
      </c>
      <c r="AY123" s="51">
        <v>23</v>
      </c>
      <c r="AZ123" s="51">
        <v>17</v>
      </c>
      <c r="BA123" s="51">
        <v>2</v>
      </c>
      <c r="BB123" s="51">
        <v>13</v>
      </c>
      <c r="BC123" s="51"/>
      <c r="BD123" s="51">
        <v>4</v>
      </c>
      <c r="BE123" s="51">
        <v>0</v>
      </c>
      <c r="BF123" s="51">
        <v>0</v>
      </c>
      <c r="BG123" s="51">
        <v>4</v>
      </c>
      <c r="BH123" s="51"/>
      <c r="BI123" s="51"/>
      <c r="BJ123" s="51">
        <v>14</v>
      </c>
      <c r="BK123" s="51">
        <v>11</v>
      </c>
      <c r="BL123" s="51">
        <v>5</v>
      </c>
      <c r="BM123" s="51">
        <v>9</v>
      </c>
      <c r="BN123" s="51"/>
      <c r="BO123" s="16">
        <v>224759024</v>
      </c>
      <c r="BP123" s="17">
        <v>20380179.960000001</v>
      </c>
      <c r="BQ123" s="17">
        <v>152902890.74000001</v>
      </c>
      <c r="BR123" s="17">
        <f t="shared" si="11"/>
        <v>143919890</v>
      </c>
      <c r="BS123" s="17">
        <f t="shared" ref="BS123:BS154" si="13">BQ123</f>
        <v>152902890.74000001</v>
      </c>
      <c r="BT123" s="50">
        <f t="shared" si="9"/>
        <v>8983000.7400000095</v>
      </c>
      <c r="BU123" s="50">
        <f t="shared" si="10"/>
        <v>245139203.96000001</v>
      </c>
      <c r="BV123" s="77" t="s">
        <v>201</v>
      </c>
      <c r="BW123" s="77" t="s">
        <v>202</v>
      </c>
      <c r="BX123" s="77" t="s">
        <v>203</v>
      </c>
    </row>
    <row r="124" spans="1:76" ht="51" x14ac:dyDescent="0.25">
      <c r="A124" s="20" t="s">
        <v>172</v>
      </c>
      <c r="B124" s="33">
        <v>44771</v>
      </c>
      <c r="C124" s="53">
        <v>1</v>
      </c>
      <c r="D124" s="53">
        <v>0.79549999999999998</v>
      </c>
      <c r="E124" s="58">
        <v>0.78461337657243746</v>
      </c>
      <c r="F124" s="58">
        <v>0.77947503334178947</v>
      </c>
      <c r="G124" s="88"/>
      <c r="H124" s="88"/>
      <c r="I124" s="35">
        <f t="shared" si="12"/>
        <v>-5.1383432306479904E-3</v>
      </c>
      <c r="J124" s="54">
        <v>44955</v>
      </c>
      <c r="K124" s="80">
        <v>-496</v>
      </c>
      <c r="L124" s="46">
        <v>149</v>
      </c>
      <c r="M124" s="32">
        <v>298</v>
      </c>
      <c r="N124" s="37">
        <v>348437</v>
      </c>
      <c r="O124" s="37">
        <v>3064269</v>
      </c>
      <c r="P124" s="37">
        <v>3064269</v>
      </c>
      <c r="Q124" s="38">
        <v>50</v>
      </c>
      <c r="R124" s="38">
        <v>41</v>
      </c>
      <c r="S124" s="39">
        <f t="shared" si="6"/>
        <v>9</v>
      </c>
      <c r="T124" s="48">
        <v>1</v>
      </c>
      <c r="U124" s="48">
        <v>0.9617</v>
      </c>
      <c r="V124" s="48">
        <v>1</v>
      </c>
      <c r="W124" s="48">
        <v>0.999</v>
      </c>
      <c r="X124" s="48">
        <v>1</v>
      </c>
      <c r="Y124" s="48">
        <v>0.76990000000000003</v>
      </c>
      <c r="Z124" s="48">
        <v>1</v>
      </c>
      <c r="AA124" s="48">
        <v>0.1033</v>
      </c>
      <c r="AB124" s="14" t="s">
        <v>85</v>
      </c>
      <c r="AC124" s="14" t="s">
        <v>86</v>
      </c>
      <c r="AD124" s="49" t="s">
        <v>51</v>
      </c>
      <c r="AE124" s="14" t="s">
        <v>80</v>
      </c>
      <c r="AF124" s="14" t="s">
        <v>81</v>
      </c>
      <c r="AG124" s="49" t="s">
        <v>82</v>
      </c>
      <c r="AH124" s="49" t="s">
        <v>208</v>
      </c>
      <c r="AI124" s="14" t="s">
        <v>80</v>
      </c>
      <c r="AJ124" s="57"/>
      <c r="AK124" s="57"/>
      <c r="AL124" s="57"/>
      <c r="AM124" s="57"/>
      <c r="AN124" s="15" t="s">
        <v>210</v>
      </c>
      <c r="AO124" s="15" t="s">
        <v>211</v>
      </c>
      <c r="AP124" s="15" t="s">
        <v>212</v>
      </c>
      <c r="AQ124" s="15" t="s">
        <v>217</v>
      </c>
      <c r="AR124" s="15" t="s">
        <v>209</v>
      </c>
      <c r="AS124" s="15" t="s">
        <v>93</v>
      </c>
      <c r="AT124" s="15" t="s">
        <v>94</v>
      </c>
      <c r="AU124" s="15" t="s">
        <v>95</v>
      </c>
      <c r="AV124" s="15" t="s">
        <v>213</v>
      </c>
      <c r="AW124" s="15" t="s">
        <v>216</v>
      </c>
      <c r="AX124" s="15" t="s">
        <v>98</v>
      </c>
      <c r="AY124" s="51">
        <v>23</v>
      </c>
      <c r="AZ124" s="51">
        <v>17</v>
      </c>
      <c r="BA124" s="51">
        <v>2</v>
      </c>
      <c r="BB124" s="51">
        <v>13</v>
      </c>
      <c r="BC124" s="51"/>
      <c r="BD124" s="51">
        <v>4</v>
      </c>
      <c r="BE124" s="51">
        <v>0</v>
      </c>
      <c r="BF124" s="51">
        <v>0</v>
      </c>
      <c r="BG124" s="51">
        <v>4</v>
      </c>
      <c r="BH124" s="51"/>
      <c r="BI124" s="51"/>
      <c r="BJ124" s="51">
        <v>14</v>
      </c>
      <c r="BK124" s="51">
        <v>11</v>
      </c>
      <c r="BL124" s="51">
        <v>5</v>
      </c>
      <c r="BM124" s="51">
        <v>9</v>
      </c>
      <c r="BN124" s="51"/>
      <c r="BO124" s="16">
        <v>224759024</v>
      </c>
      <c r="BP124" s="17">
        <v>20380179.960000001</v>
      </c>
      <c r="BQ124" s="17">
        <v>152902890.74000001</v>
      </c>
      <c r="BR124" s="17">
        <f t="shared" si="11"/>
        <v>143919890</v>
      </c>
      <c r="BS124" s="17">
        <f t="shared" si="13"/>
        <v>152902890.74000001</v>
      </c>
      <c r="BT124" s="50">
        <f t="shared" si="9"/>
        <v>8983000.7400000095</v>
      </c>
      <c r="BU124" s="50">
        <f t="shared" si="10"/>
        <v>245139203.96000001</v>
      </c>
      <c r="BV124" s="77" t="s">
        <v>201</v>
      </c>
      <c r="BW124" s="77" t="s">
        <v>202</v>
      </c>
      <c r="BX124" s="77" t="s">
        <v>203</v>
      </c>
    </row>
    <row r="125" spans="1:76" ht="51" x14ac:dyDescent="0.25">
      <c r="A125" s="20" t="s">
        <v>172</v>
      </c>
      <c r="B125" s="56">
        <v>44778</v>
      </c>
      <c r="C125" s="53">
        <v>1</v>
      </c>
      <c r="D125" s="53">
        <v>0.79890000000000005</v>
      </c>
      <c r="E125" s="58">
        <v>0.7916614130314471</v>
      </c>
      <c r="F125" s="58">
        <v>0.78304307267344353</v>
      </c>
      <c r="G125" s="88"/>
      <c r="H125" s="88"/>
      <c r="I125" s="35">
        <f t="shared" si="12"/>
        <v>-8.6183403580035733E-3</v>
      </c>
      <c r="J125" s="54">
        <v>44962</v>
      </c>
      <c r="K125" s="80">
        <v>-509</v>
      </c>
      <c r="L125" s="46">
        <v>149</v>
      </c>
      <c r="M125" s="32">
        <v>298</v>
      </c>
      <c r="N125" s="37">
        <v>350447</v>
      </c>
      <c r="O125" s="37">
        <v>3082359</v>
      </c>
      <c r="P125" s="37">
        <v>3082359</v>
      </c>
      <c r="Q125" s="38">
        <v>50</v>
      </c>
      <c r="R125" s="38">
        <v>41</v>
      </c>
      <c r="S125" s="39">
        <f t="shared" si="6"/>
        <v>9</v>
      </c>
      <c r="T125" s="48">
        <v>1</v>
      </c>
      <c r="U125" s="48">
        <v>0.9617</v>
      </c>
      <c r="V125" s="48">
        <v>1</v>
      </c>
      <c r="W125" s="48">
        <v>0.999</v>
      </c>
      <c r="X125" s="48">
        <v>1</v>
      </c>
      <c r="Y125" s="48">
        <v>0.77439999999999998</v>
      </c>
      <c r="Z125" s="48">
        <v>1</v>
      </c>
      <c r="AA125" s="48">
        <v>0.1033</v>
      </c>
      <c r="AB125" s="14" t="s">
        <v>85</v>
      </c>
      <c r="AC125" s="14" t="s">
        <v>86</v>
      </c>
      <c r="AD125" s="49" t="s">
        <v>51</v>
      </c>
      <c r="AE125" s="14" t="s">
        <v>80</v>
      </c>
      <c r="AF125" s="14" t="s">
        <v>87</v>
      </c>
      <c r="AG125" s="49" t="s">
        <v>82</v>
      </c>
      <c r="AH125" s="49" t="s">
        <v>208</v>
      </c>
      <c r="AI125" s="14" t="s">
        <v>80</v>
      </c>
      <c r="AJ125" s="57"/>
      <c r="AK125" s="57"/>
      <c r="AL125" s="57"/>
      <c r="AM125" s="57"/>
      <c r="AN125" s="15" t="s">
        <v>210</v>
      </c>
      <c r="AO125" s="15" t="s">
        <v>211</v>
      </c>
      <c r="AP125" s="15" t="s">
        <v>212</v>
      </c>
      <c r="AQ125" s="15" t="s">
        <v>217</v>
      </c>
      <c r="AR125" s="15" t="s">
        <v>209</v>
      </c>
      <c r="AS125" s="15" t="s">
        <v>93</v>
      </c>
      <c r="AT125" s="15" t="s">
        <v>94</v>
      </c>
      <c r="AU125" s="15" t="s">
        <v>95</v>
      </c>
      <c r="AV125" s="15" t="s">
        <v>213</v>
      </c>
      <c r="AW125" s="15" t="s">
        <v>216</v>
      </c>
      <c r="AX125" s="15" t="s">
        <v>98</v>
      </c>
      <c r="AY125" s="51">
        <v>23</v>
      </c>
      <c r="AZ125" s="51">
        <v>17</v>
      </c>
      <c r="BA125" s="51">
        <v>2</v>
      </c>
      <c r="BB125" s="51">
        <v>13</v>
      </c>
      <c r="BC125" s="51"/>
      <c r="BD125" s="51">
        <v>4</v>
      </c>
      <c r="BE125" s="51">
        <v>0</v>
      </c>
      <c r="BF125" s="51">
        <v>0</v>
      </c>
      <c r="BG125" s="51">
        <v>4</v>
      </c>
      <c r="BH125" s="51"/>
      <c r="BI125" s="51"/>
      <c r="BJ125" s="51">
        <v>14</v>
      </c>
      <c r="BK125" s="51">
        <v>11</v>
      </c>
      <c r="BL125" s="51">
        <v>5</v>
      </c>
      <c r="BM125" s="51">
        <v>9</v>
      </c>
      <c r="BN125" s="51"/>
      <c r="BO125" s="16">
        <v>224759024</v>
      </c>
      <c r="BP125" s="17">
        <v>20380179.960000001</v>
      </c>
      <c r="BQ125" s="17">
        <v>152902890.74000001</v>
      </c>
      <c r="BR125" s="17">
        <f t="shared" si="11"/>
        <v>143919890</v>
      </c>
      <c r="BS125" s="17">
        <f t="shared" si="13"/>
        <v>152902890.74000001</v>
      </c>
      <c r="BT125" s="50">
        <f t="shared" si="9"/>
        <v>8983000.7400000095</v>
      </c>
      <c r="BU125" s="50">
        <f t="shared" si="10"/>
        <v>245139203.96000001</v>
      </c>
      <c r="BV125" s="77" t="s">
        <v>201</v>
      </c>
      <c r="BW125" s="77" t="s">
        <v>202</v>
      </c>
      <c r="BX125" s="77" t="s">
        <v>203</v>
      </c>
    </row>
    <row r="126" spans="1:76" ht="51" x14ac:dyDescent="0.25">
      <c r="A126" s="20" t="s">
        <v>172</v>
      </c>
      <c r="B126" s="33">
        <v>44785</v>
      </c>
      <c r="C126" s="53">
        <v>1</v>
      </c>
      <c r="D126" s="53">
        <v>0.80300000000000005</v>
      </c>
      <c r="E126" s="58">
        <v>0.79605900850278166</v>
      </c>
      <c r="F126" s="58">
        <v>0.78688588457714215</v>
      </c>
      <c r="G126" s="88"/>
      <c r="H126" s="88"/>
      <c r="I126" s="35">
        <f t="shared" si="12"/>
        <v>-9.1731239256395147E-3</v>
      </c>
      <c r="J126" s="54">
        <v>44969</v>
      </c>
      <c r="K126" s="80">
        <v>-516</v>
      </c>
      <c r="L126" s="46">
        <v>179</v>
      </c>
      <c r="M126" s="32">
        <v>358</v>
      </c>
      <c r="N126" s="37">
        <v>353435</v>
      </c>
      <c r="O126" s="37">
        <v>3102951</v>
      </c>
      <c r="P126" s="37">
        <v>3102951</v>
      </c>
      <c r="Q126" s="38">
        <v>50</v>
      </c>
      <c r="R126" s="38">
        <v>41</v>
      </c>
      <c r="S126" s="39">
        <f t="shared" si="6"/>
        <v>9</v>
      </c>
      <c r="T126" s="48">
        <v>1</v>
      </c>
      <c r="U126" s="48">
        <v>0.9617</v>
      </c>
      <c r="V126" s="48">
        <v>1</v>
      </c>
      <c r="W126" s="48">
        <v>0.999</v>
      </c>
      <c r="X126" s="48">
        <v>1</v>
      </c>
      <c r="Y126" s="48">
        <v>0.78</v>
      </c>
      <c r="Z126" s="48">
        <v>1</v>
      </c>
      <c r="AA126" s="48">
        <v>0.1033</v>
      </c>
      <c r="AB126" s="14" t="s">
        <v>85</v>
      </c>
      <c r="AC126" s="14" t="s">
        <v>86</v>
      </c>
      <c r="AD126" s="49" t="s">
        <v>51</v>
      </c>
      <c r="AE126" s="14" t="s">
        <v>80</v>
      </c>
      <c r="AF126" s="14" t="s">
        <v>87</v>
      </c>
      <c r="AG126" s="49" t="s">
        <v>82</v>
      </c>
      <c r="AH126" s="49" t="s">
        <v>208</v>
      </c>
      <c r="AI126" s="14" t="s">
        <v>80</v>
      </c>
      <c r="AJ126" s="57"/>
      <c r="AK126" s="57"/>
      <c r="AL126" s="57"/>
      <c r="AM126" s="57"/>
      <c r="AN126" s="15" t="s">
        <v>210</v>
      </c>
      <c r="AO126" s="15" t="s">
        <v>211</v>
      </c>
      <c r="AP126" s="15" t="s">
        <v>212</v>
      </c>
      <c r="AQ126" s="15" t="s">
        <v>217</v>
      </c>
      <c r="AR126" s="15" t="s">
        <v>209</v>
      </c>
      <c r="AS126" s="15" t="s">
        <v>93</v>
      </c>
      <c r="AT126" s="15" t="s">
        <v>94</v>
      </c>
      <c r="AU126" s="15" t="s">
        <v>95</v>
      </c>
      <c r="AV126" s="15" t="s">
        <v>213</v>
      </c>
      <c r="AW126" s="15" t="s">
        <v>216</v>
      </c>
      <c r="AX126" s="15" t="s">
        <v>98</v>
      </c>
      <c r="AY126" s="51">
        <v>23</v>
      </c>
      <c r="AZ126" s="51">
        <v>17</v>
      </c>
      <c r="BA126" s="51">
        <v>2</v>
      </c>
      <c r="BB126" s="51">
        <v>13</v>
      </c>
      <c r="BC126" s="51"/>
      <c r="BD126" s="51">
        <v>4</v>
      </c>
      <c r="BE126" s="51">
        <v>0</v>
      </c>
      <c r="BF126" s="51">
        <v>0</v>
      </c>
      <c r="BG126" s="51">
        <v>4</v>
      </c>
      <c r="BH126" s="51"/>
      <c r="BI126" s="51"/>
      <c r="BJ126" s="51">
        <v>14</v>
      </c>
      <c r="BK126" s="51">
        <v>11</v>
      </c>
      <c r="BL126" s="51">
        <v>5</v>
      </c>
      <c r="BM126" s="51">
        <v>9</v>
      </c>
      <c r="BN126" s="51"/>
      <c r="BO126" s="16">
        <v>224759024</v>
      </c>
      <c r="BP126" s="17">
        <v>20380179.960000001</v>
      </c>
      <c r="BQ126" s="17">
        <v>152902890.74000001</v>
      </c>
      <c r="BR126" s="17">
        <f t="shared" si="11"/>
        <v>143919890</v>
      </c>
      <c r="BS126" s="17">
        <f t="shared" si="13"/>
        <v>152902890.74000001</v>
      </c>
      <c r="BT126" s="50">
        <f t="shared" si="9"/>
        <v>8983000.7400000095</v>
      </c>
      <c r="BU126" s="50">
        <f t="shared" si="10"/>
        <v>245139203.96000001</v>
      </c>
      <c r="BV126" s="77" t="s">
        <v>201</v>
      </c>
      <c r="BW126" s="77" t="s">
        <v>202</v>
      </c>
      <c r="BX126" s="77" t="s">
        <v>203</v>
      </c>
    </row>
    <row r="127" spans="1:76" ht="51" x14ac:dyDescent="0.25">
      <c r="A127" s="20" t="s">
        <v>172</v>
      </c>
      <c r="B127" s="56">
        <v>44792</v>
      </c>
      <c r="C127" s="53">
        <v>1</v>
      </c>
      <c r="D127" s="53">
        <v>0.80859999999999999</v>
      </c>
      <c r="E127" s="58">
        <v>0.80099893836454306</v>
      </c>
      <c r="F127" s="58">
        <v>0.79118179921227061</v>
      </c>
      <c r="G127" s="88"/>
      <c r="H127" s="88"/>
      <c r="I127" s="35">
        <f t="shared" si="12"/>
        <v>-9.8171391522724472E-3</v>
      </c>
      <c r="J127" s="54">
        <v>44977</v>
      </c>
      <c r="K127" s="80">
        <v>-509</v>
      </c>
      <c r="L127" s="46">
        <v>182</v>
      </c>
      <c r="M127" s="32">
        <v>364</v>
      </c>
      <c r="N127" s="37">
        <v>35623</v>
      </c>
      <c r="O127" s="37">
        <v>3133443</v>
      </c>
      <c r="P127" s="37">
        <v>3133443</v>
      </c>
      <c r="Q127" s="38">
        <v>52</v>
      </c>
      <c r="R127" s="38">
        <v>52</v>
      </c>
      <c r="S127" s="39">
        <f t="shared" si="6"/>
        <v>0</v>
      </c>
      <c r="T127" s="48">
        <v>1</v>
      </c>
      <c r="U127" s="48">
        <v>0.9617</v>
      </c>
      <c r="V127" s="48">
        <v>1</v>
      </c>
      <c r="W127" s="48">
        <v>0.999</v>
      </c>
      <c r="X127" s="48">
        <v>1</v>
      </c>
      <c r="Y127" s="48">
        <v>0.78720000000000001</v>
      </c>
      <c r="Z127" s="48">
        <v>1</v>
      </c>
      <c r="AA127" s="48">
        <v>0.1157</v>
      </c>
      <c r="AB127" s="14" t="s">
        <v>85</v>
      </c>
      <c r="AC127" s="14" t="s">
        <v>86</v>
      </c>
      <c r="AD127" s="49" t="s">
        <v>51</v>
      </c>
      <c r="AE127" s="14" t="s">
        <v>80</v>
      </c>
      <c r="AF127" s="14" t="s">
        <v>87</v>
      </c>
      <c r="AG127" s="49" t="s">
        <v>82</v>
      </c>
      <c r="AH127" s="49" t="s">
        <v>208</v>
      </c>
      <c r="AI127" s="14" t="s">
        <v>80</v>
      </c>
      <c r="AJ127" s="57"/>
      <c r="AK127" s="57"/>
      <c r="AL127" s="57"/>
      <c r="AM127" s="57"/>
      <c r="AN127" s="15" t="s">
        <v>210</v>
      </c>
      <c r="AO127" s="15" t="s">
        <v>211</v>
      </c>
      <c r="AP127" s="15" t="s">
        <v>212</v>
      </c>
      <c r="AQ127" s="15" t="s">
        <v>217</v>
      </c>
      <c r="AR127" s="15" t="s">
        <v>209</v>
      </c>
      <c r="AS127" s="15" t="s">
        <v>93</v>
      </c>
      <c r="AT127" s="15" t="s">
        <v>94</v>
      </c>
      <c r="AU127" s="15" t="s">
        <v>95</v>
      </c>
      <c r="AV127" s="15" t="s">
        <v>213</v>
      </c>
      <c r="AW127" s="15" t="s">
        <v>216</v>
      </c>
      <c r="AX127" s="15" t="s">
        <v>98</v>
      </c>
      <c r="AY127" s="51">
        <v>23</v>
      </c>
      <c r="AZ127" s="51">
        <v>17</v>
      </c>
      <c r="BA127" s="51">
        <v>2</v>
      </c>
      <c r="BB127" s="51">
        <v>13</v>
      </c>
      <c r="BC127" s="51"/>
      <c r="BD127" s="51">
        <v>4</v>
      </c>
      <c r="BE127" s="51">
        <v>0</v>
      </c>
      <c r="BF127" s="51">
        <v>0</v>
      </c>
      <c r="BG127" s="51">
        <v>4</v>
      </c>
      <c r="BH127" s="51"/>
      <c r="BI127" s="51"/>
      <c r="BJ127" s="51">
        <v>14</v>
      </c>
      <c r="BK127" s="51">
        <v>11</v>
      </c>
      <c r="BL127" s="51">
        <v>5</v>
      </c>
      <c r="BM127" s="51">
        <v>9</v>
      </c>
      <c r="BN127" s="51"/>
      <c r="BO127" s="16">
        <v>224759024</v>
      </c>
      <c r="BP127" s="17">
        <v>20380179.960000001</v>
      </c>
      <c r="BQ127" s="17">
        <v>152902890.74000001</v>
      </c>
      <c r="BR127" s="17">
        <f t="shared" si="11"/>
        <v>143919890</v>
      </c>
      <c r="BS127" s="17">
        <f t="shared" si="13"/>
        <v>152902890.74000001</v>
      </c>
      <c r="BT127" s="50">
        <f t="shared" si="9"/>
        <v>8983000.7400000095</v>
      </c>
      <c r="BU127" s="50">
        <f t="shared" si="10"/>
        <v>245139203.96000001</v>
      </c>
      <c r="BV127" s="77" t="s">
        <v>201</v>
      </c>
      <c r="BW127" s="77" t="s">
        <v>202</v>
      </c>
      <c r="BX127" s="77" t="s">
        <v>203</v>
      </c>
    </row>
    <row r="128" spans="1:76" ht="51" x14ac:dyDescent="0.25">
      <c r="A128" s="20" t="s">
        <v>172</v>
      </c>
      <c r="B128" s="56">
        <v>44798</v>
      </c>
      <c r="C128" s="53">
        <v>1</v>
      </c>
      <c r="D128" s="53">
        <v>0.81879999999999997</v>
      </c>
      <c r="E128" s="58">
        <v>0.80677308379570978</v>
      </c>
      <c r="F128" s="58">
        <v>0.7961983473040215</v>
      </c>
      <c r="G128" s="88"/>
      <c r="H128" s="88"/>
      <c r="I128" s="35">
        <f t="shared" si="12"/>
        <v>-1.0574736491688275E-2</v>
      </c>
      <c r="J128" s="36">
        <f>J127+7</f>
        <v>44984</v>
      </c>
      <c r="K128" s="80">
        <v>-494</v>
      </c>
      <c r="L128" s="46">
        <v>182</v>
      </c>
      <c r="M128" s="32">
        <v>364</v>
      </c>
      <c r="N128" s="37">
        <v>358907</v>
      </c>
      <c r="O128" s="37">
        <v>3158507</v>
      </c>
      <c r="P128" s="37">
        <v>3158507</v>
      </c>
      <c r="Q128" s="38">
        <v>52</v>
      </c>
      <c r="R128" s="38">
        <v>52</v>
      </c>
      <c r="S128" s="39">
        <f t="shared" si="6"/>
        <v>0</v>
      </c>
      <c r="T128" s="48">
        <v>1</v>
      </c>
      <c r="U128" s="48">
        <v>0.9617</v>
      </c>
      <c r="V128" s="48">
        <v>1</v>
      </c>
      <c r="W128" s="48">
        <v>0.999</v>
      </c>
      <c r="X128" s="48">
        <v>1</v>
      </c>
      <c r="Y128" s="48">
        <v>0.80049999999999999</v>
      </c>
      <c r="Z128" s="48">
        <v>1</v>
      </c>
      <c r="AA128" s="48">
        <v>0.127</v>
      </c>
      <c r="AB128" s="14" t="s">
        <v>85</v>
      </c>
      <c r="AC128" s="14" t="s">
        <v>86</v>
      </c>
      <c r="AD128" s="49" t="s">
        <v>51</v>
      </c>
      <c r="AE128" s="14" t="s">
        <v>80</v>
      </c>
      <c r="AF128" s="14" t="s">
        <v>87</v>
      </c>
      <c r="AG128" s="49" t="s">
        <v>82</v>
      </c>
      <c r="AH128" s="49" t="s">
        <v>208</v>
      </c>
      <c r="AI128" s="14" t="s">
        <v>80</v>
      </c>
      <c r="AJ128" s="57"/>
      <c r="AK128" s="57"/>
      <c r="AL128" s="57"/>
      <c r="AM128" s="57"/>
      <c r="AN128" s="15" t="s">
        <v>210</v>
      </c>
      <c r="AO128" s="15" t="s">
        <v>211</v>
      </c>
      <c r="AP128" s="15" t="s">
        <v>212</v>
      </c>
      <c r="AQ128" s="15" t="s">
        <v>217</v>
      </c>
      <c r="AR128" s="15" t="s">
        <v>209</v>
      </c>
      <c r="AS128" s="15" t="s">
        <v>93</v>
      </c>
      <c r="AT128" s="15" t="s">
        <v>94</v>
      </c>
      <c r="AU128" s="15" t="s">
        <v>95</v>
      </c>
      <c r="AV128" s="15" t="s">
        <v>213</v>
      </c>
      <c r="AW128" s="15" t="s">
        <v>216</v>
      </c>
      <c r="AX128" s="15" t="s">
        <v>98</v>
      </c>
      <c r="AY128" s="51">
        <v>23</v>
      </c>
      <c r="AZ128" s="51">
        <v>17</v>
      </c>
      <c r="BA128" s="51">
        <v>2</v>
      </c>
      <c r="BB128" s="51">
        <v>13</v>
      </c>
      <c r="BC128" s="51"/>
      <c r="BD128" s="51">
        <v>4</v>
      </c>
      <c r="BE128" s="51">
        <v>0</v>
      </c>
      <c r="BF128" s="51">
        <v>0</v>
      </c>
      <c r="BG128" s="51">
        <v>4</v>
      </c>
      <c r="BH128" s="51"/>
      <c r="BI128" s="51"/>
      <c r="BJ128" s="51">
        <v>14</v>
      </c>
      <c r="BK128" s="51">
        <v>11</v>
      </c>
      <c r="BL128" s="51">
        <v>5</v>
      </c>
      <c r="BM128" s="51">
        <v>9</v>
      </c>
      <c r="BN128" s="51"/>
      <c r="BO128" s="16">
        <v>224759024</v>
      </c>
      <c r="BP128" s="17">
        <v>20380179.960000001</v>
      </c>
      <c r="BQ128" s="17">
        <v>152902890.74000001</v>
      </c>
      <c r="BR128" s="17">
        <f t="shared" si="11"/>
        <v>143919890</v>
      </c>
      <c r="BS128" s="17">
        <f t="shared" si="13"/>
        <v>152902890.74000001</v>
      </c>
      <c r="BT128" s="50">
        <f t="shared" si="9"/>
        <v>8983000.7400000095</v>
      </c>
      <c r="BU128" s="50">
        <f t="shared" si="10"/>
        <v>245139203.96000001</v>
      </c>
      <c r="BV128" s="77" t="s">
        <v>201</v>
      </c>
      <c r="BW128" s="77" t="s">
        <v>202</v>
      </c>
      <c r="BX128" s="77" t="s">
        <v>203</v>
      </c>
    </row>
    <row r="129" spans="1:76" ht="51" x14ac:dyDescent="0.25">
      <c r="A129" s="20" t="s">
        <v>172</v>
      </c>
      <c r="B129" s="56">
        <v>44805</v>
      </c>
      <c r="C129" s="53">
        <v>1</v>
      </c>
      <c r="D129" s="53">
        <v>0.82489999999999997</v>
      </c>
      <c r="E129" s="58">
        <v>0.81219805675879042</v>
      </c>
      <c r="F129" s="58">
        <v>0.80415155380398651</v>
      </c>
      <c r="G129" s="88"/>
      <c r="H129" s="88"/>
      <c r="I129" s="35">
        <f t="shared" si="12"/>
        <v>-8.0465029548039135E-3</v>
      </c>
      <c r="J129" s="36">
        <f>J128+7</f>
        <v>44991</v>
      </c>
      <c r="K129" s="80">
        <v>-460</v>
      </c>
      <c r="L129" s="46">
        <v>182</v>
      </c>
      <c r="M129" s="32">
        <v>364</v>
      </c>
      <c r="N129" s="37">
        <v>361625</v>
      </c>
      <c r="O129" s="37">
        <v>3182969</v>
      </c>
      <c r="P129" s="37">
        <v>3182969</v>
      </c>
      <c r="Q129" s="38">
        <v>52</v>
      </c>
      <c r="R129" s="38">
        <v>52</v>
      </c>
      <c r="S129" s="39">
        <f t="shared" si="6"/>
        <v>0</v>
      </c>
      <c r="T129" s="48">
        <v>1</v>
      </c>
      <c r="U129" s="48">
        <v>0.9617</v>
      </c>
      <c r="V129" s="48">
        <v>1</v>
      </c>
      <c r="W129" s="48">
        <v>0.99929999999999997</v>
      </c>
      <c r="X129" s="48">
        <v>1</v>
      </c>
      <c r="Y129" s="48">
        <v>0.80859999999999999</v>
      </c>
      <c r="Z129" s="48">
        <v>1</v>
      </c>
      <c r="AA129" s="48">
        <v>0.13120000000000001</v>
      </c>
      <c r="AB129" s="14" t="s">
        <v>85</v>
      </c>
      <c r="AC129" s="14" t="s">
        <v>86</v>
      </c>
      <c r="AD129" s="49" t="s">
        <v>51</v>
      </c>
      <c r="AE129" s="14" t="s">
        <v>80</v>
      </c>
      <c r="AF129" s="14" t="s">
        <v>87</v>
      </c>
      <c r="AG129" s="49" t="s">
        <v>82</v>
      </c>
      <c r="AH129" s="49" t="s">
        <v>208</v>
      </c>
      <c r="AI129" s="14" t="s">
        <v>80</v>
      </c>
      <c r="AJ129" s="57"/>
      <c r="AK129" s="57"/>
      <c r="AL129" s="57"/>
      <c r="AM129" s="57"/>
      <c r="AN129" s="15" t="s">
        <v>210</v>
      </c>
      <c r="AO129" s="15" t="s">
        <v>211</v>
      </c>
      <c r="AP129" s="15" t="s">
        <v>212</v>
      </c>
      <c r="AQ129" s="15" t="s">
        <v>217</v>
      </c>
      <c r="AR129" s="15" t="s">
        <v>209</v>
      </c>
      <c r="AS129" s="15" t="s">
        <v>93</v>
      </c>
      <c r="AT129" s="15" t="s">
        <v>218</v>
      </c>
      <c r="AU129" s="15" t="s">
        <v>204</v>
      </c>
      <c r="AV129" s="15" t="s">
        <v>213</v>
      </c>
      <c r="AW129" s="15" t="s">
        <v>216</v>
      </c>
      <c r="AX129" s="15" t="s">
        <v>98</v>
      </c>
      <c r="AY129" s="51">
        <v>23</v>
      </c>
      <c r="AZ129" s="51">
        <v>17</v>
      </c>
      <c r="BA129" s="51">
        <v>2</v>
      </c>
      <c r="BB129" s="51">
        <v>13</v>
      </c>
      <c r="BC129" s="51"/>
      <c r="BD129" s="51">
        <v>4</v>
      </c>
      <c r="BE129" s="51">
        <v>0</v>
      </c>
      <c r="BF129" s="51">
        <v>0</v>
      </c>
      <c r="BG129" s="51">
        <v>4</v>
      </c>
      <c r="BH129" s="51"/>
      <c r="BI129" s="51"/>
      <c r="BJ129" s="51">
        <v>14</v>
      </c>
      <c r="BK129" s="51">
        <v>11</v>
      </c>
      <c r="BL129" s="51">
        <v>5</v>
      </c>
      <c r="BM129" s="51">
        <v>9</v>
      </c>
      <c r="BN129" s="51"/>
      <c r="BO129" s="16">
        <v>224759024</v>
      </c>
      <c r="BP129" s="17">
        <v>20380179.960000001</v>
      </c>
      <c r="BQ129" s="17">
        <v>152902890.74000001</v>
      </c>
      <c r="BR129" s="17">
        <f t="shared" si="11"/>
        <v>143919890</v>
      </c>
      <c r="BS129" s="17">
        <f t="shared" si="13"/>
        <v>152902890.74000001</v>
      </c>
      <c r="BT129" s="50">
        <f t="shared" si="9"/>
        <v>8983000.7400000095</v>
      </c>
      <c r="BU129" s="50">
        <f t="shared" si="10"/>
        <v>245139203.96000001</v>
      </c>
      <c r="BV129" s="77" t="s">
        <v>201</v>
      </c>
      <c r="BW129" s="77" t="s">
        <v>202</v>
      </c>
      <c r="BX129" s="77" t="s">
        <v>203</v>
      </c>
    </row>
    <row r="130" spans="1:76" ht="51" x14ac:dyDescent="0.25">
      <c r="A130" s="20" t="s">
        <v>172</v>
      </c>
      <c r="B130" s="56">
        <v>44812</v>
      </c>
      <c r="C130" s="53">
        <v>1</v>
      </c>
      <c r="D130" s="53">
        <v>0.83330000000000004</v>
      </c>
      <c r="E130" s="58">
        <v>0.81729449141715749</v>
      </c>
      <c r="F130" s="58">
        <v>0.81685067096861974</v>
      </c>
      <c r="G130" s="88"/>
      <c r="H130" s="88"/>
      <c r="I130" s="35">
        <f t="shared" si="12"/>
        <v>-4.4382044853774616E-4</v>
      </c>
      <c r="J130" s="36">
        <v>45076</v>
      </c>
      <c r="K130" s="80">
        <v>-458</v>
      </c>
      <c r="L130" s="46">
        <v>133</v>
      </c>
      <c r="M130" s="32">
        <v>266</v>
      </c>
      <c r="N130" s="37">
        <v>364379</v>
      </c>
      <c r="O130" s="37">
        <v>3207755</v>
      </c>
      <c r="P130" s="37">
        <v>3207755</v>
      </c>
      <c r="Q130" s="38">
        <v>52</v>
      </c>
      <c r="R130" s="38">
        <v>52</v>
      </c>
      <c r="S130" s="39">
        <f t="shared" si="6"/>
        <v>0</v>
      </c>
      <c r="T130" s="48">
        <v>1</v>
      </c>
      <c r="U130" s="48">
        <v>0.96499999999999997</v>
      </c>
      <c r="V130" s="48">
        <v>1</v>
      </c>
      <c r="W130" s="48">
        <v>0.99939999999999996</v>
      </c>
      <c r="X130" s="48">
        <v>1</v>
      </c>
      <c r="Y130" s="48">
        <v>0.81940000000000002</v>
      </c>
      <c r="Z130" s="48">
        <v>1</v>
      </c>
      <c r="AA130" s="48">
        <v>0.14560000000000001</v>
      </c>
      <c r="AB130" s="14" t="s">
        <v>85</v>
      </c>
      <c r="AC130" s="14" t="s">
        <v>86</v>
      </c>
      <c r="AD130" s="49" t="s">
        <v>51</v>
      </c>
      <c r="AE130" s="14" t="s">
        <v>80</v>
      </c>
      <c r="AF130" s="14" t="s">
        <v>87</v>
      </c>
      <c r="AG130" s="49" t="s">
        <v>82</v>
      </c>
      <c r="AH130" s="49" t="s">
        <v>208</v>
      </c>
      <c r="AI130" s="14" t="s">
        <v>80</v>
      </c>
      <c r="AJ130" s="57"/>
      <c r="AK130" s="57"/>
      <c r="AL130" s="57"/>
      <c r="AM130" s="57"/>
      <c r="AN130" s="15" t="s">
        <v>210</v>
      </c>
      <c r="AO130" s="15" t="s">
        <v>211</v>
      </c>
      <c r="AP130" s="15" t="s">
        <v>212</v>
      </c>
      <c r="AQ130" s="15" t="s">
        <v>217</v>
      </c>
      <c r="AR130" s="15" t="s">
        <v>209</v>
      </c>
      <c r="AS130" s="15" t="s">
        <v>93</v>
      </c>
      <c r="AT130" s="15" t="s">
        <v>218</v>
      </c>
      <c r="AU130" s="15" t="s">
        <v>204</v>
      </c>
      <c r="AV130" s="15" t="s">
        <v>213</v>
      </c>
      <c r="AW130" s="15" t="s">
        <v>216</v>
      </c>
      <c r="AX130" s="15" t="s">
        <v>98</v>
      </c>
      <c r="AY130" s="51">
        <v>23</v>
      </c>
      <c r="AZ130" s="51">
        <v>17</v>
      </c>
      <c r="BA130" s="51">
        <v>2</v>
      </c>
      <c r="BB130" s="51">
        <v>13</v>
      </c>
      <c r="BC130" s="51"/>
      <c r="BD130" s="51">
        <v>4</v>
      </c>
      <c r="BE130" s="51">
        <v>0</v>
      </c>
      <c r="BF130" s="51">
        <v>0</v>
      </c>
      <c r="BG130" s="51">
        <v>4</v>
      </c>
      <c r="BH130" s="51"/>
      <c r="BI130" s="51"/>
      <c r="BJ130" s="51">
        <v>14</v>
      </c>
      <c r="BK130" s="51">
        <v>11</v>
      </c>
      <c r="BL130" s="51">
        <v>5</v>
      </c>
      <c r="BM130" s="51">
        <v>9</v>
      </c>
      <c r="BN130" s="51"/>
      <c r="BO130" s="16">
        <v>224759024</v>
      </c>
      <c r="BP130" s="17">
        <v>20380179.960000001</v>
      </c>
      <c r="BQ130" s="17">
        <v>152902890.74000001</v>
      </c>
      <c r="BR130" s="17">
        <f t="shared" si="11"/>
        <v>143919890</v>
      </c>
      <c r="BS130" s="17">
        <f t="shared" si="13"/>
        <v>152902890.74000001</v>
      </c>
      <c r="BT130" s="50">
        <f t="shared" si="9"/>
        <v>8983000.7400000095</v>
      </c>
      <c r="BU130" s="50">
        <f t="shared" si="10"/>
        <v>245139203.96000001</v>
      </c>
      <c r="BV130" s="77" t="s">
        <v>201</v>
      </c>
      <c r="BW130" s="77" t="s">
        <v>202</v>
      </c>
      <c r="BX130" s="77" t="s">
        <v>203</v>
      </c>
    </row>
    <row r="131" spans="1:76" ht="51" x14ac:dyDescent="0.25">
      <c r="A131" s="20" t="s">
        <v>172</v>
      </c>
      <c r="B131" s="56">
        <v>44819</v>
      </c>
      <c r="C131" s="53">
        <v>1</v>
      </c>
      <c r="D131" s="53">
        <v>0.84009999999999996</v>
      </c>
      <c r="E131" s="58">
        <v>0.82368204335347117</v>
      </c>
      <c r="F131" s="58">
        <v>0.83067683904999567</v>
      </c>
      <c r="G131" s="88"/>
      <c r="H131" s="88"/>
      <c r="I131" s="35">
        <f t="shared" si="12"/>
        <v>6.9947956965245028E-3</v>
      </c>
      <c r="J131" s="36">
        <v>45076</v>
      </c>
      <c r="K131" s="80">
        <v>-462</v>
      </c>
      <c r="L131" s="46">
        <v>133</v>
      </c>
      <c r="M131" s="32">
        <v>266</v>
      </c>
      <c r="N131" s="37">
        <v>364379</v>
      </c>
      <c r="O131" s="37">
        <v>3207755</v>
      </c>
      <c r="P131" s="37">
        <v>3207755</v>
      </c>
      <c r="Q131" s="38">
        <v>52</v>
      </c>
      <c r="R131" s="38">
        <v>52</v>
      </c>
      <c r="S131" s="39">
        <f t="shared" ref="S131:S174" si="14">Q131-R131</f>
        <v>0</v>
      </c>
      <c r="T131" s="48">
        <v>1</v>
      </c>
      <c r="U131" s="48">
        <v>0.96530000000000005</v>
      </c>
      <c r="V131" s="48">
        <v>1</v>
      </c>
      <c r="W131" s="48">
        <v>0.99939999999999996</v>
      </c>
      <c r="X131" s="48">
        <v>1</v>
      </c>
      <c r="Y131" s="48">
        <v>0.82820000000000005</v>
      </c>
      <c r="Z131" s="48">
        <v>1</v>
      </c>
      <c r="AA131" s="48">
        <v>0.15620000000000001</v>
      </c>
      <c r="AB131" s="14" t="s">
        <v>85</v>
      </c>
      <c r="AC131" s="14" t="s">
        <v>86</v>
      </c>
      <c r="AD131" s="49" t="s">
        <v>51</v>
      </c>
      <c r="AE131" s="14" t="s">
        <v>80</v>
      </c>
      <c r="AF131" s="14" t="s">
        <v>87</v>
      </c>
      <c r="AG131" s="49" t="s">
        <v>82</v>
      </c>
      <c r="AH131" s="49" t="s">
        <v>208</v>
      </c>
      <c r="AI131" s="14" t="s">
        <v>80</v>
      </c>
      <c r="AJ131" s="57"/>
      <c r="AK131" s="57"/>
      <c r="AL131" s="57"/>
      <c r="AM131" s="57"/>
      <c r="AN131" s="15" t="s">
        <v>210</v>
      </c>
      <c r="AO131" s="15" t="s">
        <v>211</v>
      </c>
      <c r="AP131" s="15" t="s">
        <v>212</v>
      </c>
      <c r="AQ131" s="15" t="s">
        <v>217</v>
      </c>
      <c r="AR131" s="15" t="s">
        <v>209</v>
      </c>
      <c r="AS131" s="15" t="s">
        <v>93</v>
      </c>
      <c r="AT131" s="15" t="s">
        <v>218</v>
      </c>
      <c r="AU131" s="15" t="s">
        <v>204</v>
      </c>
      <c r="AV131" s="15" t="s">
        <v>213</v>
      </c>
      <c r="AW131" s="15" t="s">
        <v>216</v>
      </c>
      <c r="AX131" s="15" t="s">
        <v>98</v>
      </c>
      <c r="AY131" s="51">
        <v>23</v>
      </c>
      <c r="AZ131" s="51">
        <v>17</v>
      </c>
      <c r="BA131" s="51">
        <v>2</v>
      </c>
      <c r="BB131" s="51">
        <v>13</v>
      </c>
      <c r="BC131" s="51"/>
      <c r="BD131" s="51">
        <v>4</v>
      </c>
      <c r="BE131" s="51">
        <v>0</v>
      </c>
      <c r="BF131" s="51">
        <v>0</v>
      </c>
      <c r="BG131" s="51">
        <v>4</v>
      </c>
      <c r="BH131" s="51"/>
      <c r="BI131" s="51"/>
      <c r="BJ131" s="51">
        <v>14</v>
      </c>
      <c r="BK131" s="51">
        <v>11</v>
      </c>
      <c r="BL131" s="51">
        <v>5</v>
      </c>
      <c r="BM131" s="51">
        <v>9</v>
      </c>
      <c r="BN131" s="51"/>
      <c r="BO131" s="16">
        <v>224759024</v>
      </c>
      <c r="BP131" s="17">
        <v>20380179.960000001</v>
      </c>
      <c r="BQ131" s="17">
        <v>152902890.74000001</v>
      </c>
      <c r="BR131" s="17">
        <f t="shared" si="11"/>
        <v>143919890</v>
      </c>
      <c r="BS131" s="17">
        <f t="shared" si="13"/>
        <v>152902890.74000001</v>
      </c>
      <c r="BT131" s="50">
        <f t="shared" si="9"/>
        <v>8983000.7400000095</v>
      </c>
      <c r="BU131" s="50">
        <f t="shared" si="10"/>
        <v>245139203.96000001</v>
      </c>
      <c r="BV131" s="77" t="s">
        <v>201</v>
      </c>
      <c r="BW131" s="77" t="s">
        <v>202</v>
      </c>
      <c r="BX131" s="77" t="s">
        <v>203</v>
      </c>
    </row>
    <row r="132" spans="1:76" ht="63.75" x14ac:dyDescent="0.25">
      <c r="A132" s="20" t="s">
        <v>172</v>
      </c>
      <c r="B132" s="56">
        <v>44826</v>
      </c>
      <c r="C132" s="53">
        <v>1</v>
      </c>
      <c r="D132" s="53">
        <v>0.8427</v>
      </c>
      <c r="E132" s="58">
        <v>0.84417073801778175</v>
      </c>
      <c r="F132" s="58">
        <v>0.85145944187014844</v>
      </c>
      <c r="G132" s="88"/>
      <c r="H132" s="88"/>
      <c r="I132" s="35">
        <f t="shared" si="12"/>
        <v>7.2887038523666847E-3</v>
      </c>
      <c r="J132" s="36">
        <v>45068</v>
      </c>
      <c r="K132" s="80">
        <v>-467</v>
      </c>
      <c r="L132" s="46">
        <v>181</v>
      </c>
      <c r="M132" s="32">
        <v>362</v>
      </c>
      <c r="N132" s="37">
        <v>370547</v>
      </c>
      <c r="O132" s="37">
        <v>3263267</v>
      </c>
      <c r="P132" s="37">
        <v>3263267</v>
      </c>
      <c r="Q132" s="38">
        <v>55</v>
      </c>
      <c r="R132" s="38">
        <v>52</v>
      </c>
      <c r="S132" s="39">
        <f t="shared" si="14"/>
        <v>3</v>
      </c>
      <c r="T132" s="48">
        <v>1</v>
      </c>
      <c r="U132" s="48">
        <v>0.96530000000000005</v>
      </c>
      <c r="V132" s="48">
        <v>1</v>
      </c>
      <c r="W132" s="48">
        <v>0.99939999999999996</v>
      </c>
      <c r="X132" s="48">
        <v>1</v>
      </c>
      <c r="Y132" s="48">
        <v>0.83169999999999999</v>
      </c>
      <c r="Z132" s="48">
        <v>1</v>
      </c>
      <c r="AA132" s="48">
        <v>0.15620000000000001</v>
      </c>
      <c r="AB132" s="14" t="s">
        <v>85</v>
      </c>
      <c r="AC132" s="14" t="s">
        <v>86</v>
      </c>
      <c r="AD132" s="49" t="s">
        <v>51</v>
      </c>
      <c r="AE132" s="14" t="s">
        <v>80</v>
      </c>
      <c r="AF132" s="14" t="s">
        <v>87</v>
      </c>
      <c r="AG132" s="49" t="s">
        <v>82</v>
      </c>
      <c r="AH132" s="49" t="s">
        <v>208</v>
      </c>
      <c r="AI132" s="14" t="s">
        <v>80</v>
      </c>
      <c r="AJ132" s="57"/>
      <c r="AK132" s="57"/>
      <c r="AL132" s="57"/>
      <c r="AM132" s="14" t="s">
        <v>80</v>
      </c>
      <c r="AN132" s="15" t="s">
        <v>93</v>
      </c>
      <c r="AO132" s="15" t="s">
        <v>204</v>
      </c>
      <c r="AP132" s="15" t="s">
        <v>213</v>
      </c>
      <c r="AQ132" s="15" t="s">
        <v>216</v>
      </c>
      <c r="AR132" s="15" t="s">
        <v>98</v>
      </c>
      <c r="AS132" s="15" t="s">
        <v>99</v>
      </c>
      <c r="AT132" s="15" t="s">
        <v>100</v>
      </c>
      <c r="AU132" s="15" t="s">
        <v>101</v>
      </c>
      <c r="AV132" s="15"/>
      <c r="AW132" s="15"/>
      <c r="AX132" s="15"/>
      <c r="AY132" s="51">
        <v>23</v>
      </c>
      <c r="AZ132" s="51">
        <v>17</v>
      </c>
      <c r="BA132" s="51">
        <v>2</v>
      </c>
      <c r="BB132" s="51">
        <v>13</v>
      </c>
      <c r="BC132" s="51"/>
      <c r="BD132" s="51">
        <v>4</v>
      </c>
      <c r="BE132" s="51">
        <v>0</v>
      </c>
      <c r="BF132" s="51">
        <v>0</v>
      </c>
      <c r="BG132" s="51">
        <v>4</v>
      </c>
      <c r="BH132" s="51"/>
      <c r="BI132" s="51"/>
      <c r="BJ132" s="51">
        <v>14</v>
      </c>
      <c r="BK132" s="51">
        <v>11</v>
      </c>
      <c r="BL132" s="51">
        <v>5</v>
      </c>
      <c r="BM132" s="51">
        <v>9</v>
      </c>
      <c r="BN132" s="51"/>
      <c r="BO132" s="16">
        <v>224759024</v>
      </c>
      <c r="BP132" s="17">
        <v>20380179.960000001</v>
      </c>
      <c r="BQ132" s="17">
        <v>152902890.74000001</v>
      </c>
      <c r="BR132" s="17">
        <f t="shared" si="11"/>
        <v>143919890</v>
      </c>
      <c r="BS132" s="17">
        <f t="shared" si="13"/>
        <v>152902890.74000001</v>
      </c>
      <c r="BT132" s="50">
        <f t="shared" si="9"/>
        <v>8983000.7400000095</v>
      </c>
      <c r="BU132" s="50">
        <f t="shared" si="10"/>
        <v>245139203.96000001</v>
      </c>
      <c r="BV132" s="77" t="s">
        <v>201</v>
      </c>
      <c r="BW132" s="77" t="s">
        <v>202</v>
      </c>
      <c r="BX132" s="77" t="s">
        <v>203</v>
      </c>
    </row>
    <row r="133" spans="1:76" ht="63.75" x14ac:dyDescent="0.25">
      <c r="A133" s="20" t="s">
        <v>172</v>
      </c>
      <c r="B133" s="56">
        <f t="shared" ref="B133:B187" si="15">+B132+7</f>
        <v>44833</v>
      </c>
      <c r="C133" s="53">
        <v>1</v>
      </c>
      <c r="D133" s="53">
        <v>0.85129999999999995</v>
      </c>
      <c r="E133" s="58">
        <v>0.86643620751013939</v>
      </c>
      <c r="F133" s="58">
        <v>0.86770000000000003</v>
      </c>
      <c r="G133" s="88"/>
      <c r="H133" s="88"/>
      <c r="I133" s="35">
        <f t="shared" si="12"/>
        <v>1.2637924898606379E-3</v>
      </c>
      <c r="J133" s="36">
        <v>45066</v>
      </c>
      <c r="K133" s="80">
        <v>-480</v>
      </c>
      <c r="L133" s="46">
        <v>181</v>
      </c>
      <c r="M133" s="32">
        <v>362</v>
      </c>
      <c r="N133" s="37">
        <v>373967</v>
      </c>
      <c r="O133" s="37">
        <v>3294047</v>
      </c>
      <c r="P133" s="37">
        <v>3294047</v>
      </c>
      <c r="Q133" s="38">
        <v>56</v>
      </c>
      <c r="R133" s="38">
        <v>52</v>
      </c>
      <c r="S133" s="39">
        <f t="shared" si="14"/>
        <v>4</v>
      </c>
      <c r="T133" s="48">
        <v>1</v>
      </c>
      <c r="U133" s="48">
        <v>0.96589999999999998</v>
      </c>
      <c r="V133" s="48">
        <v>1</v>
      </c>
      <c r="W133" s="48">
        <v>0.99939999999999996</v>
      </c>
      <c r="X133" s="48">
        <v>1</v>
      </c>
      <c r="Y133" s="48">
        <v>0.84289999999999998</v>
      </c>
      <c r="Z133" s="48">
        <v>1</v>
      </c>
      <c r="AA133" s="48">
        <v>0.1638</v>
      </c>
      <c r="AB133" s="14" t="s">
        <v>85</v>
      </c>
      <c r="AC133" s="14" t="s">
        <v>86</v>
      </c>
      <c r="AD133" s="49" t="s">
        <v>51</v>
      </c>
      <c r="AE133" s="14" t="s">
        <v>80</v>
      </c>
      <c r="AF133" s="14" t="s">
        <v>87</v>
      </c>
      <c r="AG133" s="49" t="s">
        <v>82</v>
      </c>
      <c r="AH133" s="49" t="s">
        <v>208</v>
      </c>
      <c r="AI133" s="14" t="s">
        <v>80</v>
      </c>
      <c r="AJ133" s="57"/>
      <c r="AK133" s="57"/>
      <c r="AL133" s="57"/>
      <c r="AM133" s="14" t="s">
        <v>80</v>
      </c>
      <c r="AN133" s="15" t="s">
        <v>93</v>
      </c>
      <c r="AO133" s="15" t="s">
        <v>204</v>
      </c>
      <c r="AP133" s="15" t="s">
        <v>213</v>
      </c>
      <c r="AQ133" s="15" t="s">
        <v>216</v>
      </c>
      <c r="AR133" s="15" t="s">
        <v>98</v>
      </c>
      <c r="AS133" s="15" t="s">
        <v>99</v>
      </c>
      <c r="AT133" s="15" t="s">
        <v>100</v>
      </c>
      <c r="AU133" s="15" t="s">
        <v>101</v>
      </c>
      <c r="AV133" s="15"/>
      <c r="AW133" s="15"/>
      <c r="AX133" s="15"/>
      <c r="AY133" s="51">
        <v>23</v>
      </c>
      <c r="AZ133" s="51">
        <v>17</v>
      </c>
      <c r="BA133" s="51">
        <v>2</v>
      </c>
      <c r="BB133" s="51">
        <v>13</v>
      </c>
      <c r="BC133" s="51"/>
      <c r="BD133" s="51">
        <v>4</v>
      </c>
      <c r="BE133" s="51">
        <v>0</v>
      </c>
      <c r="BF133" s="51">
        <v>0</v>
      </c>
      <c r="BG133" s="51">
        <v>4</v>
      </c>
      <c r="BH133" s="51"/>
      <c r="BI133" s="51"/>
      <c r="BJ133" s="51">
        <v>14</v>
      </c>
      <c r="BK133" s="51">
        <v>11</v>
      </c>
      <c r="BL133" s="51">
        <v>5</v>
      </c>
      <c r="BM133" s="51">
        <v>9</v>
      </c>
      <c r="BN133" s="51"/>
      <c r="BO133" s="18">
        <v>224759024</v>
      </c>
      <c r="BP133" s="19">
        <v>20380179.960000001</v>
      </c>
      <c r="BQ133" s="19">
        <v>188905762.59999999</v>
      </c>
      <c r="BR133" s="17">
        <f t="shared" si="11"/>
        <v>143919890</v>
      </c>
      <c r="BS133" s="19">
        <f t="shared" si="13"/>
        <v>188905762.59999999</v>
      </c>
      <c r="BT133" s="50">
        <f t="shared" si="9"/>
        <v>44985872.599999994</v>
      </c>
      <c r="BU133" s="50">
        <f t="shared" si="10"/>
        <v>245139203.96000001</v>
      </c>
      <c r="BV133" s="77" t="s">
        <v>201</v>
      </c>
      <c r="BW133" s="77" t="s">
        <v>202</v>
      </c>
      <c r="BX133" s="77" t="s">
        <v>203</v>
      </c>
    </row>
    <row r="134" spans="1:76" ht="63.75" x14ac:dyDescent="0.25">
      <c r="A134" s="20" t="s">
        <v>172</v>
      </c>
      <c r="B134" s="56">
        <f t="shared" si="15"/>
        <v>44840</v>
      </c>
      <c r="C134" s="53">
        <v>1</v>
      </c>
      <c r="D134" s="53">
        <v>0.8669</v>
      </c>
      <c r="E134" s="58">
        <v>0.89170458652328022</v>
      </c>
      <c r="F134" s="58">
        <v>0.89190000000000003</v>
      </c>
      <c r="G134" s="88"/>
      <c r="H134" s="88"/>
      <c r="I134" s="35">
        <f t="shared" si="12"/>
        <v>1.9541347671980791E-4</v>
      </c>
      <c r="J134" s="36">
        <v>45067</v>
      </c>
      <c r="K134" s="80">
        <v>-484</v>
      </c>
      <c r="L134" s="46">
        <v>181</v>
      </c>
      <c r="M134" s="32">
        <v>362</v>
      </c>
      <c r="N134" s="37">
        <v>376961</v>
      </c>
      <c r="O134" s="37">
        <v>3320993</v>
      </c>
      <c r="P134" s="37">
        <v>3320993</v>
      </c>
      <c r="Q134" s="38">
        <v>57</v>
      </c>
      <c r="R134" s="38">
        <v>52</v>
      </c>
      <c r="S134" s="39">
        <f t="shared" si="14"/>
        <v>5</v>
      </c>
      <c r="T134" s="48">
        <v>1</v>
      </c>
      <c r="U134" s="48">
        <v>0.96640000000000004</v>
      </c>
      <c r="V134" s="48">
        <v>1</v>
      </c>
      <c r="W134" s="48">
        <v>0.99939999999999996</v>
      </c>
      <c r="X134" s="48">
        <v>1</v>
      </c>
      <c r="Y134" s="48">
        <v>0.86350000000000005</v>
      </c>
      <c r="Z134" s="48">
        <v>1</v>
      </c>
      <c r="AA134" s="48">
        <v>0.17580000000000001</v>
      </c>
      <c r="AB134" s="14" t="s">
        <v>85</v>
      </c>
      <c r="AC134" s="14" t="s">
        <v>86</v>
      </c>
      <c r="AD134" s="49" t="s">
        <v>51</v>
      </c>
      <c r="AE134" s="14" t="s">
        <v>80</v>
      </c>
      <c r="AF134" s="14" t="s">
        <v>87</v>
      </c>
      <c r="AG134" s="49" t="s">
        <v>82</v>
      </c>
      <c r="AH134" s="49" t="s">
        <v>208</v>
      </c>
      <c r="AI134" s="14" t="s">
        <v>80</v>
      </c>
      <c r="AJ134" s="57"/>
      <c r="AK134" s="57"/>
      <c r="AL134" s="57"/>
      <c r="AM134" s="14" t="s">
        <v>80</v>
      </c>
      <c r="AN134" s="15" t="s">
        <v>93</v>
      </c>
      <c r="AO134" s="15" t="s">
        <v>204</v>
      </c>
      <c r="AP134" s="15" t="s">
        <v>213</v>
      </c>
      <c r="AQ134" s="15" t="s">
        <v>216</v>
      </c>
      <c r="AR134" s="15" t="s">
        <v>98</v>
      </c>
      <c r="AS134" s="15" t="s">
        <v>99</v>
      </c>
      <c r="AT134" s="15" t="s">
        <v>100</v>
      </c>
      <c r="AU134" s="15" t="s">
        <v>101</v>
      </c>
      <c r="AV134" s="15"/>
      <c r="AW134" s="15"/>
      <c r="AX134" s="15"/>
      <c r="AY134" s="51">
        <v>23</v>
      </c>
      <c r="AZ134" s="51">
        <v>17</v>
      </c>
      <c r="BA134" s="51">
        <v>2</v>
      </c>
      <c r="BB134" s="51">
        <v>13</v>
      </c>
      <c r="BC134" s="51"/>
      <c r="BD134" s="51">
        <v>4</v>
      </c>
      <c r="BE134" s="51">
        <v>0</v>
      </c>
      <c r="BF134" s="51">
        <v>0</v>
      </c>
      <c r="BG134" s="51">
        <v>4</v>
      </c>
      <c r="BH134" s="51"/>
      <c r="BI134" s="51"/>
      <c r="BJ134" s="51">
        <v>14</v>
      </c>
      <c r="BK134" s="51">
        <v>11</v>
      </c>
      <c r="BL134" s="51">
        <v>5</v>
      </c>
      <c r="BM134" s="51">
        <v>9</v>
      </c>
      <c r="BN134" s="51"/>
      <c r="BO134" s="18">
        <v>224759024</v>
      </c>
      <c r="BP134" s="19">
        <v>20380179.960000001</v>
      </c>
      <c r="BQ134" s="19">
        <v>188905762.59999999</v>
      </c>
      <c r="BR134" s="19">
        <v>169380348.59999999</v>
      </c>
      <c r="BS134" s="19">
        <f t="shared" si="13"/>
        <v>188905762.59999999</v>
      </c>
      <c r="BT134" s="50">
        <f t="shared" si="9"/>
        <v>19525414</v>
      </c>
      <c r="BU134" s="50">
        <f t="shared" si="10"/>
        <v>245139203.96000001</v>
      </c>
      <c r="BV134" s="77" t="s">
        <v>201</v>
      </c>
      <c r="BW134" s="77" t="s">
        <v>202</v>
      </c>
      <c r="BX134" s="77" t="s">
        <v>203</v>
      </c>
    </row>
    <row r="135" spans="1:76" ht="63.75" x14ac:dyDescent="0.25">
      <c r="A135" s="20" t="s">
        <v>172</v>
      </c>
      <c r="B135" s="56">
        <f t="shared" si="15"/>
        <v>44847</v>
      </c>
      <c r="C135" s="32"/>
      <c r="D135" s="32"/>
      <c r="E135" s="58">
        <v>0.92967817503455918</v>
      </c>
      <c r="F135" s="58">
        <v>0.91010000000000002</v>
      </c>
      <c r="G135" s="88"/>
      <c r="H135" s="88"/>
      <c r="I135" s="35">
        <f t="shared" si="12"/>
        <v>-1.9578175034559164E-2</v>
      </c>
      <c r="J135" s="36">
        <v>45073</v>
      </c>
      <c r="K135" s="80">
        <v>-52</v>
      </c>
      <c r="L135" s="46">
        <v>190</v>
      </c>
      <c r="M135" s="32">
        <v>380</v>
      </c>
      <c r="N135" s="37">
        <v>379787</v>
      </c>
      <c r="O135" s="37">
        <v>3346427</v>
      </c>
      <c r="P135" s="37">
        <v>3346427</v>
      </c>
      <c r="Q135" s="38">
        <v>57</v>
      </c>
      <c r="R135" s="38">
        <v>53</v>
      </c>
      <c r="S135" s="39">
        <f t="shared" si="14"/>
        <v>4</v>
      </c>
      <c r="T135" s="48">
        <v>1</v>
      </c>
      <c r="U135" s="48">
        <v>1</v>
      </c>
      <c r="V135" s="48">
        <v>0.99929999999999997</v>
      </c>
      <c r="W135" s="48">
        <v>0.99919999999999998</v>
      </c>
      <c r="X135" s="48">
        <v>0.93369999999999997</v>
      </c>
      <c r="Y135" s="48">
        <v>0.90980000000000005</v>
      </c>
      <c r="Z135" s="48">
        <v>0.249</v>
      </c>
      <c r="AA135" s="48">
        <v>0.20349999999999999</v>
      </c>
      <c r="AB135" s="14" t="s">
        <v>85</v>
      </c>
      <c r="AC135" s="14" t="s">
        <v>86</v>
      </c>
      <c r="AD135" s="49" t="s">
        <v>51</v>
      </c>
      <c r="AE135" s="14" t="s">
        <v>80</v>
      </c>
      <c r="AF135" s="14" t="s">
        <v>87</v>
      </c>
      <c r="AG135" s="49" t="s">
        <v>82</v>
      </c>
      <c r="AH135" s="49" t="s">
        <v>208</v>
      </c>
      <c r="AI135" s="14" t="s">
        <v>80</v>
      </c>
      <c r="AJ135" s="57"/>
      <c r="AK135" s="57"/>
      <c r="AL135" s="57"/>
      <c r="AM135" s="14" t="s">
        <v>80</v>
      </c>
      <c r="AN135" s="15" t="s">
        <v>93</v>
      </c>
      <c r="AO135" s="15" t="s">
        <v>205</v>
      </c>
      <c r="AP135" s="15" t="s">
        <v>99</v>
      </c>
      <c r="AQ135" s="15" t="s">
        <v>100</v>
      </c>
      <c r="AR135" s="15" t="s">
        <v>101</v>
      </c>
      <c r="AS135" s="15"/>
      <c r="AT135" s="15"/>
      <c r="AU135" s="15"/>
      <c r="AV135" s="15"/>
      <c r="AW135" s="15"/>
      <c r="AX135" s="15"/>
      <c r="AY135" s="51">
        <v>23</v>
      </c>
      <c r="AZ135" s="51">
        <v>17</v>
      </c>
      <c r="BA135" s="51">
        <v>2</v>
      </c>
      <c r="BB135" s="51">
        <v>13</v>
      </c>
      <c r="BC135" s="51"/>
      <c r="BD135" s="51">
        <v>4</v>
      </c>
      <c r="BE135" s="51">
        <v>0</v>
      </c>
      <c r="BF135" s="51">
        <v>0</v>
      </c>
      <c r="BG135" s="51">
        <v>4</v>
      </c>
      <c r="BH135" s="51"/>
      <c r="BI135" s="51"/>
      <c r="BJ135" s="51">
        <v>14</v>
      </c>
      <c r="BK135" s="51">
        <v>11</v>
      </c>
      <c r="BL135" s="51">
        <v>5</v>
      </c>
      <c r="BM135" s="51">
        <v>9</v>
      </c>
      <c r="BN135" s="51"/>
      <c r="BO135" s="18">
        <v>224759024</v>
      </c>
      <c r="BP135" s="19">
        <v>20380179.960000001</v>
      </c>
      <c r="BQ135" s="19">
        <v>188905762.59999999</v>
      </c>
      <c r="BR135" s="19">
        <v>169380348.59999999</v>
      </c>
      <c r="BS135" s="19">
        <f t="shared" si="13"/>
        <v>188905762.59999999</v>
      </c>
      <c r="BT135" s="50">
        <f t="shared" si="9"/>
        <v>19525414</v>
      </c>
      <c r="BU135" s="50">
        <f t="shared" si="10"/>
        <v>245139203.96000001</v>
      </c>
      <c r="BV135" s="77" t="s">
        <v>201</v>
      </c>
      <c r="BW135" s="77" t="s">
        <v>202</v>
      </c>
      <c r="BX135" s="77" t="s">
        <v>203</v>
      </c>
    </row>
    <row r="136" spans="1:76" ht="63.75" x14ac:dyDescent="0.25">
      <c r="A136" s="20" t="s">
        <v>172</v>
      </c>
      <c r="B136" s="56">
        <f t="shared" si="15"/>
        <v>44854</v>
      </c>
      <c r="C136" s="32"/>
      <c r="D136" s="32"/>
      <c r="E136" s="58">
        <v>0.96540758903872759</v>
      </c>
      <c r="F136" s="58">
        <v>0.92030000000000001</v>
      </c>
      <c r="G136" s="88"/>
      <c r="H136" s="88"/>
      <c r="I136" s="35">
        <f t="shared" si="12"/>
        <v>-4.510758903872758E-2</v>
      </c>
      <c r="J136" s="36">
        <v>45077</v>
      </c>
      <c r="K136" s="80">
        <v>-59</v>
      </c>
      <c r="L136" s="46">
        <v>205</v>
      </c>
      <c r="M136" s="32">
        <v>410</v>
      </c>
      <c r="N136" s="37">
        <v>382601</v>
      </c>
      <c r="O136" s="37">
        <v>3371753</v>
      </c>
      <c r="P136" s="37">
        <v>3371753</v>
      </c>
      <c r="Q136" s="38">
        <v>58</v>
      </c>
      <c r="R136" s="38">
        <v>55</v>
      </c>
      <c r="S136" s="39">
        <f t="shared" si="14"/>
        <v>3</v>
      </c>
      <c r="T136" s="48">
        <v>1</v>
      </c>
      <c r="U136" s="48">
        <v>1</v>
      </c>
      <c r="V136" s="48">
        <v>0.99929999999999997</v>
      </c>
      <c r="W136" s="48">
        <v>0.99919999999999998</v>
      </c>
      <c r="X136" s="48">
        <v>0.93369999999999997</v>
      </c>
      <c r="Y136" s="48">
        <v>0.90980000000000005</v>
      </c>
      <c r="Z136" s="48">
        <v>0.249</v>
      </c>
      <c r="AA136" s="48">
        <v>0.20349999999999999</v>
      </c>
      <c r="AB136" s="14" t="s">
        <v>85</v>
      </c>
      <c r="AC136" s="14" t="s">
        <v>86</v>
      </c>
      <c r="AD136" s="49" t="s">
        <v>51</v>
      </c>
      <c r="AE136" s="14" t="s">
        <v>80</v>
      </c>
      <c r="AF136" s="14" t="s">
        <v>87</v>
      </c>
      <c r="AG136" s="49" t="s">
        <v>82</v>
      </c>
      <c r="AH136" s="49" t="s">
        <v>208</v>
      </c>
      <c r="AI136" s="14" t="s">
        <v>80</v>
      </c>
      <c r="AJ136" s="57"/>
      <c r="AK136" s="57"/>
      <c r="AL136" s="57"/>
      <c r="AM136" s="14" t="s">
        <v>80</v>
      </c>
      <c r="AN136" s="15" t="s">
        <v>93</v>
      </c>
      <c r="AO136" s="15" t="s">
        <v>205</v>
      </c>
      <c r="AP136" s="15" t="s">
        <v>99</v>
      </c>
      <c r="AQ136" s="15" t="s">
        <v>100</v>
      </c>
      <c r="AR136" s="15" t="s">
        <v>101</v>
      </c>
      <c r="AS136" s="15"/>
      <c r="AT136" s="15"/>
      <c r="AU136" s="15"/>
      <c r="AV136" s="15"/>
      <c r="AW136" s="15"/>
      <c r="AX136" s="15"/>
      <c r="AY136" s="51">
        <v>23</v>
      </c>
      <c r="AZ136" s="51">
        <v>17</v>
      </c>
      <c r="BA136" s="51">
        <v>2</v>
      </c>
      <c r="BB136" s="51">
        <v>13</v>
      </c>
      <c r="BC136" s="51"/>
      <c r="BD136" s="51">
        <v>4</v>
      </c>
      <c r="BE136" s="51">
        <v>0</v>
      </c>
      <c r="BF136" s="51">
        <v>0</v>
      </c>
      <c r="BG136" s="51">
        <v>4</v>
      </c>
      <c r="BH136" s="51"/>
      <c r="BI136" s="51"/>
      <c r="BJ136" s="51">
        <v>14</v>
      </c>
      <c r="BK136" s="51">
        <v>11</v>
      </c>
      <c r="BL136" s="51">
        <v>5</v>
      </c>
      <c r="BM136" s="51">
        <v>9</v>
      </c>
      <c r="BN136" s="51"/>
      <c r="BO136" s="18">
        <v>224759024</v>
      </c>
      <c r="BP136" s="19">
        <v>20380179.960000001</v>
      </c>
      <c r="BQ136" s="19">
        <v>188905762.59999999</v>
      </c>
      <c r="BR136" s="19">
        <v>169380348.59999999</v>
      </c>
      <c r="BS136" s="19">
        <f t="shared" si="13"/>
        <v>188905762.59999999</v>
      </c>
      <c r="BT136" s="50">
        <f t="shared" si="9"/>
        <v>19525414</v>
      </c>
      <c r="BU136" s="50">
        <f t="shared" si="10"/>
        <v>245139203.96000001</v>
      </c>
      <c r="BV136" s="77" t="s">
        <v>201</v>
      </c>
      <c r="BW136" s="77" t="s">
        <v>202</v>
      </c>
      <c r="BX136" s="77" t="s">
        <v>203</v>
      </c>
    </row>
    <row r="137" spans="1:76" ht="63.75" x14ac:dyDescent="0.25">
      <c r="A137" s="20" t="s">
        <v>172</v>
      </c>
      <c r="B137" s="56">
        <f t="shared" si="15"/>
        <v>44861</v>
      </c>
      <c r="C137" s="32"/>
      <c r="D137" s="32"/>
      <c r="E137" s="58">
        <v>0.98458884038201999</v>
      </c>
      <c r="F137" s="58">
        <v>0.9264</v>
      </c>
      <c r="G137" s="88"/>
      <c r="H137" s="88"/>
      <c r="I137" s="35">
        <f t="shared" si="12"/>
        <v>-5.8188840382019991E-2</v>
      </c>
      <c r="J137" s="36">
        <v>45083</v>
      </c>
      <c r="K137" s="80">
        <v>-72</v>
      </c>
      <c r="L137" s="46">
        <v>211</v>
      </c>
      <c r="M137" s="32">
        <v>422</v>
      </c>
      <c r="N137" s="37">
        <v>385811</v>
      </c>
      <c r="O137" s="37">
        <v>3400643</v>
      </c>
      <c r="P137" s="37">
        <v>3400643</v>
      </c>
      <c r="Q137" s="38">
        <v>58</v>
      </c>
      <c r="R137" s="38">
        <v>55</v>
      </c>
      <c r="S137" s="39">
        <f t="shared" si="14"/>
        <v>3</v>
      </c>
      <c r="T137" s="48">
        <v>1</v>
      </c>
      <c r="U137" s="48">
        <v>1</v>
      </c>
      <c r="V137" s="48">
        <v>1</v>
      </c>
      <c r="W137" s="48">
        <v>0.99919999999999998</v>
      </c>
      <c r="X137" s="48">
        <v>0.99560000000000004</v>
      </c>
      <c r="Y137" s="48">
        <v>0.93</v>
      </c>
      <c r="Z137" s="48">
        <v>0.67559999999999998</v>
      </c>
      <c r="AA137" s="48">
        <v>0.3226</v>
      </c>
      <c r="AB137" s="14" t="s">
        <v>85</v>
      </c>
      <c r="AC137" s="14" t="s">
        <v>86</v>
      </c>
      <c r="AD137" s="49" t="s">
        <v>51</v>
      </c>
      <c r="AE137" s="14" t="s">
        <v>80</v>
      </c>
      <c r="AF137" s="14" t="s">
        <v>87</v>
      </c>
      <c r="AG137" s="49" t="s">
        <v>82</v>
      </c>
      <c r="AH137" s="49" t="s">
        <v>208</v>
      </c>
      <c r="AI137" s="14" t="s">
        <v>80</v>
      </c>
      <c r="AJ137" s="57"/>
      <c r="AK137" s="57"/>
      <c r="AL137" s="57"/>
      <c r="AM137" s="14" t="s">
        <v>80</v>
      </c>
      <c r="AN137" s="15" t="s">
        <v>93</v>
      </c>
      <c r="AO137" s="15" t="s">
        <v>205</v>
      </c>
      <c r="AP137" s="15" t="s">
        <v>99</v>
      </c>
      <c r="AQ137" s="15" t="s">
        <v>100</v>
      </c>
      <c r="AR137" s="15" t="s">
        <v>101</v>
      </c>
      <c r="AS137" s="15"/>
      <c r="AT137" s="15"/>
      <c r="AU137" s="15"/>
      <c r="AV137" s="15"/>
      <c r="AW137" s="15"/>
      <c r="AX137" s="15"/>
      <c r="AY137" s="51">
        <v>23</v>
      </c>
      <c r="AZ137" s="51">
        <v>17</v>
      </c>
      <c r="BA137" s="51">
        <v>2</v>
      </c>
      <c r="BB137" s="51">
        <v>13</v>
      </c>
      <c r="BC137" s="51"/>
      <c r="BD137" s="51">
        <v>4</v>
      </c>
      <c r="BE137" s="51">
        <v>0</v>
      </c>
      <c r="BF137" s="51">
        <v>0</v>
      </c>
      <c r="BG137" s="51">
        <v>4</v>
      </c>
      <c r="BH137" s="51"/>
      <c r="BI137" s="51"/>
      <c r="BJ137" s="51">
        <v>14</v>
      </c>
      <c r="BK137" s="51">
        <v>11</v>
      </c>
      <c r="BL137" s="51">
        <v>5</v>
      </c>
      <c r="BM137" s="51">
        <v>9</v>
      </c>
      <c r="BN137" s="51"/>
      <c r="BO137" s="18">
        <v>224759024</v>
      </c>
      <c r="BP137" s="19">
        <v>20380179.960000001</v>
      </c>
      <c r="BQ137" s="19">
        <v>188905762.59999999</v>
      </c>
      <c r="BR137" s="19">
        <v>169380348.59999999</v>
      </c>
      <c r="BS137" s="19">
        <f t="shared" si="13"/>
        <v>188905762.59999999</v>
      </c>
      <c r="BT137" s="50">
        <f t="shared" si="9"/>
        <v>19525414</v>
      </c>
      <c r="BU137" s="50">
        <f t="shared" si="10"/>
        <v>245139203.96000001</v>
      </c>
      <c r="BV137" s="77" t="s">
        <v>201</v>
      </c>
      <c r="BW137" s="77" t="s">
        <v>202</v>
      </c>
      <c r="BX137" s="77" t="s">
        <v>203</v>
      </c>
    </row>
    <row r="138" spans="1:76" ht="63.75" x14ac:dyDescent="0.25">
      <c r="A138" s="20" t="s">
        <v>172</v>
      </c>
      <c r="B138" s="56">
        <f t="shared" si="15"/>
        <v>44868</v>
      </c>
      <c r="C138" s="32"/>
      <c r="D138" s="32"/>
      <c r="E138" s="58">
        <v>0.99427578730258426</v>
      </c>
      <c r="F138" s="58">
        <v>0.93030000000000002</v>
      </c>
      <c r="G138" s="88"/>
      <c r="H138" s="88"/>
      <c r="I138" s="35">
        <f t="shared" si="12"/>
        <v>-6.3975787302584242E-2</v>
      </c>
      <c r="J138" s="36">
        <v>45082</v>
      </c>
      <c r="K138" s="80">
        <v>-72</v>
      </c>
      <c r="L138" s="46">
        <v>211</v>
      </c>
      <c r="M138" s="32">
        <v>422</v>
      </c>
      <c r="N138" s="37">
        <v>389639</v>
      </c>
      <c r="O138" s="37">
        <v>3435095</v>
      </c>
      <c r="P138" s="37">
        <v>3435095</v>
      </c>
      <c r="Q138" s="38">
        <v>58</v>
      </c>
      <c r="R138" s="38">
        <v>55</v>
      </c>
      <c r="S138" s="39">
        <f t="shared" si="14"/>
        <v>3</v>
      </c>
      <c r="T138" s="48">
        <v>1</v>
      </c>
      <c r="U138" s="48">
        <v>1</v>
      </c>
      <c r="V138" s="48">
        <v>1</v>
      </c>
      <c r="W138" s="48">
        <v>0.99919999999999998</v>
      </c>
      <c r="X138" s="48">
        <v>0.99819999999999998</v>
      </c>
      <c r="Y138" s="48">
        <v>0.93</v>
      </c>
      <c r="Z138" s="48">
        <v>0.68559999999999999</v>
      </c>
      <c r="AA138" s="48">
        <v>0.3226</v>
      </c>
      <c r="AB138" s="14" t="s">
        <v>85</v>
      </c>
      <c r="AC138" s="14" t="s">
        <v>86</v>
      </c>
      <c r="AD138" s="49" t="s">
        <v>51</v>
      </c>
      <c r="AE138" s="14" t="s">
        <v>80</v>
      </c>
      <c r="AF138" s="14" t="s">
        <v>87</v>
      </c>
      <c r="AG138" s="49" t="s">
        <v>82</v>
      </c>
      <c r="AH138" s="49" t="s">
        <v>208</v>
      </c>
      <c r="AI138" s="14" t="s">
        <v>80</v>
      </c>
      <c r="AJ138" s="57"/>
      <c r="AK138" s="57"/>
      <c r="AL138" s="57"/>
      <c r="AM138" s="14" t="s">
        <v>80</v>
      </c>
      <c r="AN138" s="15" t="s">
        <v>93</v>
      </c>
      <c r="AO138" s="15" t="s">
        <v>205</v>
      </c>
      <c r="AP138" s="15" t="s">
        <v>99</v>
      </c>
      <c r="AQ138" s="15" t="s">
        <v>100</v>
      </c>
      <c r="AR138" s="15" t="s">
        <v>101</v>
      </c>
      <c r="AS138" s="15"/>
      <c r="AT138" s="15"/>
      <c r="AU138" s="15"/>
      <c r="AV138" s="15"/>
      <c r="AW138" s="15"/>
      <c r="AX138" s="15"/>
      <c r="AY138" s="51">
        <v>23</v>
      </c>
      <c r="AZ138" s="51">
        <v>17</v>
      </c>
      <c r="BA138" s="51">
        <v>2</v>
      </c>
      <c r="BB138" s="51">
        <v>13</v>
      </c>
      <c r="BC138" s="51"/>
      <c r="BD138" s="51">
        <v>4</v>
      </c>
      <c r="BE138" s="51">
        <v>0</v>
      </c>
      <c r="BF138" s="51">
        <v>0</v>
      </c>
      <c r="BG138" s="51">
        <v>4</v>
      </c>
      <c r="BH138" s="51"/>
      <c r="BI138" s="51"/>
      <c r="BJ138" s="51">
        <v>14</v>
      </c>
      <c r="BK138" s="51">
        <v>11</v>
      </c>
      <c r="BL138" s="51">
        <v>5</v>
      </c>
      <c r="BM138" s="51">
        <v>9</v>
      </c>
      <c r="BN138" s="51"/>
      <c r="BO138" s="18">
        <v>224759024</v>
      </c>
      <c r="BP138" s="19">
        <v>20380179.960000001</v>
      </c>
      <c r="BQ138" s="19">
        <v>188905762.59999999</v>
      </c>
      <c r="BR138" s="19">
        <v>169380348.59999999</v>
      </c>
      <c r="BS138" s="19">
        <f t="shared" si="13"/>
        <v>188905762.59999999</v>
      </c>
      <c r="BT138" s="50">
        <f t="shared" si="9"/>
        <v>19525414</v>
      </c>
      <c r="BU138" s="50">
        <f t="shared" si="10"/>
        <v>245139203.96000001</v>
      </c>
      <c r="BV138" s="77" t="s">
        <v>201</v>
      </c>
      <c r="BW138" s="77" t="s">
        <v>202</v>
      </c>
      <c r="BX138" s="77" t="s">
        <v>203</v>
      </c>
    </row>
    <row r="139" spans="1:76" ht="63.75" x14ac:dyDescent="0.25">
      <c r="A139" s="20" t="s">
        <v>172</v>
      </c>
      <c r="B139" s="56">
        <f t="shared" si="15"/>
        <v>44875</v>
      </c>
      <c r="C139" s="32"/>
      <c r="D139" s="32"/>
      <c r="E139" s="58">
        <v>1</v>
      </c>
      <c r="F139" s="58">
        <v>0.93330000000000002</v>
      </c>
      <c r="G139" s="88"/>
      <c r="H139" s="88"/>
      <c r="I139" s="35">
        <f t="shared" si="12"/>
        <v>-6.6699999999999982E-2</v>
      </c>
      <c r="J139" s="36">
        <v>45084</v>
      </c>
      <c r="K139" s="80">
        <v>-80</v>
      </c>
      <c r="L139" s="46">
        <v>211</v>
      </c>
      <c r="M139" s="32">
        <v>422</v>
      </c>
      <c r="N139" s="37">
        <v>393209</v>
      </c>
      <c r="O139" s="37">
        <v>3467225</v>
      </c>
      <c r="P139" s="37">
        <v>3467225</v>
      </c>
      <c r="Q139" s="38">
        <v>60</v>
      </c>
      <c r="R139" s="38">
        <v>55</v>
      </c>
      <c r="S139" s="39">
        <f t="shared" si="14"/>
        <v>5</v>
      </c>
      <c r="T139" s="48">
        <v>1</v>
      </c>
      <c r="U139" s="48">
        <v>1</v>
      </c>
      <c r="V139" s="48">
        <v>1</v>
      </c>
      <c r="W139" s="48">
        <v>0.99939999999999996</v>
      </c>
      <c r="X139" s="48">
        <v>1</v>
      </c>
      <c r="Y139" s="48">
        <v>0.93820000000000003</v>
      </c>
      <c r="Z139" s="48">
        <v>1</v>
      </c>
      <c r="AA139" s="48">
        <v>0.39090000000000003</v>
      </c>
      <c r="AB139" s="14" t="s">
        <v>85</v>
      </c>
      <c r="AC139" s="14" t="s">
        <v>86</v>
      </c>
      <c r="AD139" s="49" t="s">
        <v>51</v>
      </c>
      <c r="AE139" s="14" t="s">
        <v>80</v>
      </c>
      <c r="AF139" s="14" t="s">
        <v>87</v>
      </c>
      <c r="AG139" s="49" t="s">
        <v>82</v>
      </c>
      <c r="AH139" s="49" t="s">
        <v>208</v>
      </c>
      <c r="AI139" s="14" t="s">
        <v>80</v>
      </c>
      <c r="AJ139" s="57"/>
      <c r="AK139" s="57"/>
      <c r="AL139" s="57"/>
      <c r="AM139" s="14" t="s">
        <v>80</v>
      </c>
      <c r="AN139" s="15" t="s">
        <v>93</v>
      </c>
      <c r="AO139" s="15" t="s">
        <v>205</v>
      </c>
      <c r="AP139" s="15" t="s">
        <v>99</v>
      </c>
      <c r="AQ139" s="15" t="s">
        <v>100</v>
      </c>
      <c r="AR139" s="15" t="s">
        <v>101</v>
      </c>
      <c r="AS139" s="15"/>
      <c r="AT139" s="15"/>
      <c r="AU139" s="15"/>
      <c r="AV139" s="15"/>
      <c r="AW139" s="15"/>
      <c r="AX139" s="15"/>
      <c r="AY139" s="51">
        <v>23</v>
      </c>
      <c r="AZ139" s="51">
        <v>17</v>
      </c>
      <c r="BA139" s="51">
        <v>2</v>
      </c>
      <c r="BB139" s="51">
        <v>13</v>
      </c>
      <c r="BC139" s="51"/>
      <c r="BD139" s="51">
        <v>4</v>
      </c>
      <c r="BE139" s="51">
        <v>0</v>
      </c>
      <c r="BF139" s="51">
        <v>0</v>
      </c>
      <c r="BG139" s="51">
        <v>4</v>
      </c>
      <c r="BH139" s="51"/>
      <c r="BI139" s="51"/>
      <c r="BJ139" s="51">
        <v>14</v>
      </c>
      <c r="BK139" s="51">
        <v>11</v>
      </c>
      <c r="BL139" s="51">
        <v>5</v>
      </c>
      <c r="BM139" s="51">
        <v>9</v>
      </c>
      <c r="BN139" s="51"/>
      <c r="BO139" s="18">
        <v>224759024</v>
      </c>
      <c r="BP139" s="19">
        <v>20380179.960000001</v>
      </c>
      <c r="BQ139" s="19">
        <v>188905762.59999999</v>
      </c>
      <c r="BR139" s="19">
        <v>169380348.59999999</v>
      </c>
      <c r="BS139" s="19">
        <f t="shared" si="13"/>
        <v>188905762.59999999</v>
      </c>
      <c r="BT139" s="50">
        <f t="shared" si="9"/>
        <v>19525414</v>
      </c>
      <c r="BU139" s="50">
        <f t="shared" si="10"/>
        <v>245139203.96000001</v>
      </c>
      <c r="BV139" s="77" t="s">
        <v>201</v>
      </c>
      <c r="BW139" s="77" t="s">
        <v>202</v>
      </c>
      <c r="BX139" s="77" t="s">
        <v>203</v>
      </c>
    </row>
    <row r="140" spans="1:76" ht="63.75" x14ac:dyDescent="0.25">
      <c r="A140" s="20" t="s">
        <v>172</v>
      </c>
      <c r="B140" s="56">
        <f t="shared" si="15"/>
        <v>44882</v>
      </c>
      <c r="C140" s="32"/>
      <c r="D140" s="32"/>
      <c r="E140" s="58">
        <v>1</v>
      </c>
      <c r="F140" s="58">
        <v>0.93540000000000001</v>
      </c>
      <c r="G140" s="88"/>
      <c r="H140" s="88"/>
      <c r="I140" s="35">
        <f t="shared" si="12"/>
        <v>-6.4599999999999991E-2</v>
      </c>
      <c r="J140" s="36">
        <v>45088</v>
      </c>
      <c r="K140" s="80">
        <v>-87</v>
      </c>
      <c r="L140" s="46">
        <v>211</v>
      </c>
      <c r="M140" s="32">
        <v>422</v>
      </c>
      <c r="N140" s="37">
        <v>396275</v>
      </c>
      <c r="O140" s="37">
        <v>3494819</v>
      </c>
      <c r="P140" s="37">
        <v>3494819</v>
      </c>
      <c r="Q140" s="38">
        <v>60</v>
      </c>
      <c r="R140" s="38">
        <v>55</v>
      </c>
      <c r="S140" s="39">
        <f t="shared" si="14"/>
        <v>5</v>
      </c>
      <c r="T140" s="48">
        <v>1</v>
      </c>
      <c r="U140" s="48">
        <v>1</v>
      </c>
      <c r="V140" s="48">
        <v>1</v>
      </c>
      <c r="W140" s="48">
        <v>0.99939999999999996</v>
      </c>
      <c r="X140" s="48">
        <v>1</v>
      </c>
      <c r="Y140" s="48">
        <v>0.94030000000000002</v>
      </c>
      <c r="Z140" s="48">
        <v>1</v>
      </c>
      <c r="AA140" s="48">
        <v>0.39219999999999999</v>
      </c>
      <c r="AB140" s="14" t="s">
        <v>85</v>
      </c>
      <c r="AC140" s="14" t="s">
        <v>86</v>
      </c>
      <c r="AD140" s="49" t="s">
        <v>51</v>
      </c>
      <c r="AE140" s="14" t="s">
        <v>80</v>
      </c>
      <c r="AF140" s="14" t="s">
        <v>87</v>
      </c>
      <c r="AG140" s="49" t="s">
        <v>82</v>
      </c>
      <c r="AH140" s="49" t="s">
        <v>208</v>
      </c>
      <c r="AI140" s="14" t="s">
        <v>80</v>
      </c>
      <c r="AJ140" s="57"/>
      <c r="AK140" s="57"/>
      <c r="AL140" s="57"/>
      <c r="AM140" s="14" t="s">
        <v>80</v>
      </c>
      <c r="AN140" s="15" t="s">
        <v>93</v>
      </c>
      <c r="AO140" s="15" t="s">
        <v>205</v>
      </c>
      <c r="AP140" s="15" t="s">
        <v>99</v>
      </c>
      <c r="AQ140" s="15" t="s">
        <v>100</v>
      </c>
      <c r="AR140" s="15" t="s">
        <v>101</v>
      </c>
      <c r="AS140" s="15"/>
      <c r="AT140" s="15"/>
      <c r="AU140" s="15"/>
      <c r="AV140" s="15"/>
      <c r="AW140" s="15"/>
      <c r="AX140" s="15"/>
      <c r="AY140" s="51">
        <v>23</v>
      </c>
      <c r="AZ140" s="51">
        <v>17</v>
      </c>
      <c r="BA140" s="51">
        <v>2</v>
      </c>
      <c r="BB140" s="51">
        <v>13</v>
      </c>
      <c r="BC140" s="51"/>
      <c r="BD140" s="51">
        <v>4</v>
      </c>
      <c r="BE140" s="51">
        <v>0</v>
      </c>
      <c r="BF140" s="51">
        <v>0</v>
      </c>
      <c r="BG140" s="51">
        <v>4</v>
      </c>
      <c r="BH140" s="51"/>
      <c r="BI140" s="51"/>
      <c r="BJ140" s="51">
        <v>14</v>
      </c>
      <c r="BK140" s="51">
        <v>11</v>
      </c>
      <c r="BL140" s="51">
        <v>5</v>
      </c>
      <c r="BM140" s="51">
        <v>9</v>
      </c>
      <c r="BN140" s="51"/>
      <c r="BO140" s="18">
        <v>224759024</v>
      </c>
      <c r="BP140" s="19">
        <v>20380179.960000001</v>
      </c>
      <c r="BQ140" s="19">
        <v>188905762.59999999</v>
      </c>
      <c r="BR140" s="19">
        <v>169380348.59999999</v>
      </c>
      <c r="BS140" s="19">
        <f t="shared" si="13"/>
        <v>188905762.59999999</v>
      </c>
      <c r="BT140" s="50">
        <f t="shared" si="9"/>
        <v>19525414</v>
      </c>
      <c r="BU140" s="50">
        <f t="shared" si="10"/>
        <v>245139203.96000001</v>
      </c>
      <c r="BV140" s="77" t="s">
        <v>201</v>
      </c>
      <c r="BW140" s="77" t="s">
        <v>202</v>
      </c>
      <c r="BX140" s="77" t="s">
        <v>203</v>
      </c>
    </row>
    <row r="141" spans="1:76" ht="63.75" x14ac:dyDescent="0.25">
      <c r="A141" s="20" t="s">
        <v>172</v>
      </c>
      <c r="B141" s="56">
        <f t="shared" si="15"/>
        <v>44889</v>
      </c>
      <c r="C141" s="32"/>
      <c r="D141" s="32"/>
      <c r="E141" s="58">
        <v>1</v>
      </c>
      <c r="F141" s="58">
        <v>0.93600000000000005</v>
      </c>
      <c r="G141" s="88"/>
      <c r="H141" s="88"/>
      <c r="I141" s="35">
        <f t="shared" si="12"/>
        <v>-6.3999999999999946E-2</v>
      </c>
      <c r="J141" s="36">
        <v>45089</v>
      </c>
      <c r="K141" s="80">
        <v>-94</v>
      </c>
      <c r="L141" s="46">
        <v>211</v>
      </c>
      <c r="M141" s="32">
        <v>422</v>
      </c>
      <c r="N141" s="37">
        <v>397385</v>
      </c>
      <c r="O141" s="37">
        <v>3504809</v>
      </c>
      <c r="P141" s="37">
        <v>3504809</v>
      </c>
      <c r="Q141" s="38">
        <v>60</v>
      </c>
      <c r="R141" s="38">
        <v>55</v>
      </c>
      <c r="S141" s="39">
        <f t="shared" si="14"/>
        <v>5</v>
      </c>
      <c r="T141" s="48">
        <v>1</v>
      </c>
      <c r="U141" s="48">
        <v>1</v>
      </c>
      <c r="V141" s="48">
        <v>1</v>
      </c>
      <c r="W141" s="48">
        <v>0.99939999999999996</v>
      </c>
      <c r="X141" s="48">
        <v>1</v>
      </c>
      <c r="Y141" s="48">
        <v>0.94169999999999998</v>
      </c>
      <c r="Z141" s="48">
        <v>1</v>
      </c>
      <c r="AA141" s="48">
        <v>0.39929999999999999</v>
      </c>
      <c r="AB141" s="14" t="s">
        <v>85</v>
      </c>
      <c r="AC141" s="14" t="s">
        <v>86</v>
      </c>
      <c r="AD141" s="49" t="s">
        <v>51</v>
      </c>
      <c r="AE141" s="14" t="s">
        <v>80</v>
      </c>
      <c r="AF141" s="14" t="s">
        <v>87</v>
      </c>
      <c r="AG141" s="49" t="s">
        <v>82</v>
      </c>
      <c r="AH141" s="49" t="s">
        <v>208</v>
      </c>
      <c r="AI141" s="14" t="s">
        <v>80</v>
      </c>
      <c r="AJ141" s="57"/>
      <c r="AK141" s="57"/>
      <c r="AL141" s="57"/>
      <c r="AM141" s="14" t="s">
        <v>80</v>
      </c>
      <c r="AN141" s="15" t="s">
        <v>93</v>
      </c>
      <c r="AO141" s="15" t="s">
        <v>205</v>
      </c>
      <c r="AP141" s="15" t="s">
        <v>99</v>
      </c>
      <c r="AQ141" s="15" t="s">
        <v>100</v>
      </c>
      <c r="AR141" s="15" t="s">
        <v>101</v>
      </c>
      <c r="AS141" s="15"/>
      <c r="AT141" s="15"/>
      <c r="AU141" s="15"/>
      <c r="AV141" s="15"/>
      <c r="AW141" s="15"/>
      <c r="AX141" s="15"/>
      <c r="AY141" s="51">
        <v>23</v>
      </c>
      <c r="AZ141" s="51">
        <v>17</v>
      </c>
      <c r="BA141" s="51">
        <v>2</v>
      </c>
      <c r="BB141" s="51">
        <v>13</v>
      </c>
      <c r="BC141" s="51"/>
      <c r="BD141" s="51">
        <v>4</v>
      </c>
      <c r="BE141" s="51">
        <v>0</v>
      </c>
      <c r="BF141" s="51">
        <v>0</v>
      </c>
      <c r="BG141" s="51">
        <v>4</v>
      </c>
      <c r="BH141" s="51"/>
      <c r="BI141" s="51"/>
      <c r="BJ141" s="51">
        <v>14</v>
      </c>
      <c r="BK141" s="51">
        <v>11</v>
      </c>
      <c r="BL141" s="51">
        <v>5</v>
      </c>
      <c r="BM141" s="51">
        <v>9</v>
      </c>
      <c r="BN141" s="51"/>
      <c r="BO141" s="18">
        <v>224759024</v>
      </c>
      <c r="BP141" s="19">
        <v>20380179.960000001</v>
      </c>
      <c r="BQ141" s="19">
        <v>188905762.59999999</v>
      </c>
      <c r="BR141" s="19">
        <v>169380348.59999999</v>
      </c>
      <c r="BS141" s="19">
        <f t="shared" si="13"/>
        <v>188905762.59999999</v>
      </c>
      <c r="BT141" s="50">
        <f t="shared" si="9"/>
        <v>19525414</v>
      </c>
      <c r="BU141" s="50">
        <f t="shared" si="10"/>
        <v>245139203.96000001</v>
      </c>
      <c r="BV141" s="77" t="s">
        <v>201</v>
      </c>
      <c r="BW141" s="77" t="s">
        <v>202</v>
      </c>
      <c r="BX141" s="77" t="s">
        <v>203</v>
      </c>
    </row>
    <row r="142" spans="1:76" ht="63.75" x14ac:dyDescent="0.25">
      <c r="A142" s="20" t="s">
        <v>172</v>
      </c>
      <c r="B142" s="56">
        <f t="shared" si="15"/>
        <v>44896</v>
      </c>
      <c r="C142" s="32"/>
      <c r="D142" s="32"/>
      <c r="E142" s="58">
        <v>1</v>
      </c>
      <c r="F142" s="58">
        <v>0.93659999999999999</v>
      </c>
      <c r="G142" s="88"/>
      <c r="H142" s="88"/>
      <c r="I142" s="35">
        <f t="shared" si="12"/>
        <v>-6.3400000000000012E-2</v>
      </c>
      <c r="J142" s="36">
        <v>45199</v>
      </c>
      <c r="K142" s="80">
        <v>-102</v>
      </c>
      <c r="L142" s="46">
        <v>211</v>
      </c>
      <c r="M142" s="32">
        <v>422</v>
      </c>
      <c r="N142" s="37">
        <v>398279</v>
      </c>
      <c r="O142" s="37">
        <v>3512855</v>
      </c>
      <c r="P142" s="37">
        <v>3512855</v>
      </c>
      <c r="Q142" s="38">
        <v>60</v>
      </c>
      <c r="R142" s="38">
        <v>55</v>
      </c>
      <c r="S142" s="39">
        <f t="shared" si="14"/>
        <v>5</v>
      </c>
      <c r="T142" s="48">
        <v>1</v>
      </c>
      <c r="U142" s="48">
        <v>1</v>
      </c>
      <c r="V142" s="48">
        <v>1</v>
      </c>
      <c r="W142" s="48">
        <v>0.99939999999999996</v>
      </c>
      <c r="X142" s="48">
        <v>1</v>
      </c>
      <c r="Y142" s="48">
        <v>0.94169999999999998</v>
      </c>
      <c r="Z142" s="48">
        <v>1</v>
      </c>
      <c r="AA142" s="48">
        <v>0.39929999999999999</v>
      </c>
      <c r="AB142" s="14" t="s">
        <v>85</v>
      </c>
      <c r="AC142" s="14" t="s">
        <v>86</v>
      </c>
      <c r="AD142" s="49" t="s">
        <v>51</v>
      </c>
      <c r="AE142" s="14" t="s">
        <v>80</v>
      </c>
      <c r="AF142" s="14" t="s">
        <v>87</v>
      </c>
      <c r="AG142" s="49" t="s">
        <v>82</v>
      </c>
      <c r="AH142" s="49" t="s">
        <v>208</v>
      </c>
      <c r="AI142" s="14" t="s">
        <v>80</v>
      </c>
      <c r="AJ142" s="57"/>
      <c r="AK142" s="57"/>
      <c r="AL142" s="57"/>
      <c r="AM142" s="14" t="s">
        <v>80</v>
      </c>
      <c r="AN142" s="15" t="s">
        <v>93</v>
      </c>
      <c r="AO142" s="15" t="s">
        <v>205</v>
      </c>
      <c r="AP142" s="15" t="s">
        <v>99</v>
      </c>
      <c r="AQ142" s="15" t="s">
        <v>100</v>
      </c>
      <c r="AR142" s="15" t="s">
        <v>101</v>
      </c>
      <c r="AS142" s="15"/>
      <c r="AT142" s="15"/>
      <c r="AU142" s="15"/>
      <c r="AV142" s="15"/>
      <c r="AW142" s="15"/>
      <c r="AX142" s="15"/>
      <c r="AY142" s="51">
        <v>23</v>
      </c>
      <c r="AZ142" s="51">
        <v>17</v>
      </c>
      <c r="BA142" s="51">
        <v>2</v>
      </c>
      <c r="BB142" s="51">
        <v>13</v>
      </c>
      <c r="BC142" s="51"/>
      <c r="BD142" s="51">
        <v>4</v>
      </c>
      <c r="BE142" s="51">
        <v>0</v>
      </c>
      <c r="BF142" s="51">
        <v>0</v>
      </c>
      <c r="BG142" s="51">
        <v>4</v>
      </c>
      <c r="BH142" s="51"/>
      <c r="BI142" s="51"/>
      <c r="BJ142" s="51">
        <v>14</v>
      </c>
      <c r="BK142" s="51">
        <v>11</v>
      </c>
      <c r="BL142" s="51">
        <v>5</v>
      </c>
      <c r="BM142" s="51">
        <v>9</v>
      </c>
      <c r="BN142" s="51"/>
      <c r="BO142" s="18">
        <v>224759024</v>
      </c>
      <c r="BP142" s="19">
        <v>20380179.960000001</v>
      </c>
      <c r="BQ142" s="19">
        <v>188905762.59999999</v>
      </c>
      <c r="BR142" s="19">
        <v>169380348.59999999</v>
      </c>
      <c r="BS142" s="19">
        <f t="shared" si="13"/>
        <v>188905762.59999999</v>
      </c>
      <c r="BT142" s="50">
        <f t="shared" si="9"/>
        <v>19525414</v>
      </c>
      <c r="BU142" s="50">
        <f t="shared" si="10"/>
        <v>245139203.96000001</v>
      </c>
      <c r="BV142" s="77" t="s">
        <v>201</v>
      </c>
      <c r="BW142" s="77" t="s">
        <v>202</v>
      </c>
      <c r="BX142" s="77" t="s">
        <v>203</v>
      </c>
    </row>
    <row r="143" spans="1:76" ht="63.75" x14ac:dyDescent="0.25">
      <c r="A143" s="20" t="s">
        <v>172</v>
      </c>
      <c r="B143" s="56">
        <f t="shared" si="15"/>
        <v>44903</v>
      </c>
      <c r="C143" s="32"/>
      <c r="D143" s="32"/>
      <c r="E143" s="58">
        <v>1</v>
      </c>
      <c r="F143" s="58">
        <v>0.93659999999999999</v>
      </c>
      <c r="G143" s="88"/>
      <c r="H143" s="88"/>
      <c r="I143" s="35">
        <f t="shared" si="12"/>
        <v>-6.3400000000000012E-2</v>
      </c>
      <c r="J143" s="36">
        <v>45206</v>
      </c>
      <c r="K143" s="80">
        <v>-109</v>
      </c>
      <c r="L143" s="46">
        <v>211</v>
      </c>
      <c r="M143" s="32">
        <v>422</v>
      </c>
      <c r="N143" s="37">
        <v>399101</v>
      </c>
      <c r="O143" s="37">
        <v>3520253</v>
      </c>
      <c r="P143" s="37">
        <v>3520253</v>
      </c>
      <c r="Q143" s="38">
        <v>60</v>
      </c>
      <c r="R143" s="38">
        <v>55</v>
      </c>
      <c r="S143" s="39">
        <f t="shared" si="14"/>
        <v>5</v>
      </c>
      <c r="T143" s="48">
        <v>1</v>
      </c>
      <c r="U143" s="48">
        <v>1</v>
      </c>
      <c r="V143" s="48">
        <v>1</v>
      </c>
      <c r="W143" s="48">
        <v>0.99939999999999996</v>
      </c>
      <c r="X143" s="48">
        <v>1</v>
      </c>
      <c r="Y143" s="48">
        <v>0.94169999999999998</v>
      </c>
      <c r="Z143" s="48">
        <v>1</v>
      </c>
      <c r="AA143" s="48">
        <v>0.39929999999999999</v>
      </c>
      <c r="AB143" s="14" t="s">
        <v>85</v>
      </c>
      <c r="AC143" s="14" t="s">
        <v>86</v>
      </c>
      <c r="AD143" s="49" t="s">
        <v>51</v>
      </c>
      <c r="AE143" s="14" t="s">
        <v>80</v>
      </c>
      <c r="AF143" s="14" t="s">
        <v>87</v>
      </c>
      <c r="AG143" s="49" t="s">
        <v>82</v>
      </c>
      <c r="AH143" s="49" t="s">
        <v>208</v>
      </c>
      <c r="AI143" s="14" t="s">
        <v>80</v>
      </c>
      <c r="AJ143" s="57"/>
      <c r="AK143" s="57"/>
      <c r="AL143" s="57"/>
      <c r="AM143" s="14" t="s">
        <v>80</v>
      </c>
      <c r="AN143" s="15" t="s">
        <v>93</v>
      </c>
      <c r="AO143" s="15" t="s">
        <v>205</v>
      </c>
      <c r="AP143" s="15" t="s">
        <v>99</v>
      </c>
      <c r="AQ143" s="15" t="s">
        <v>100</v>
      </c>
      <c r="AR143" s="15" t="s">
        <v>101</v>
      </c>
      <c r="AS143" s="15"/>
      <c r="AT143" s="15"/>
      <c r="AU143" s="15"/>
      <c r="AV143" s="15"/>
      <c r="AW143" s="15"/>
      <c r="AX143" s="15"/>
      <c r="AY143" s="51">
        <v>23</v>
      </c>
      <c r="AZ143" s="51">
        <v>17</v>
      </c>
      <c r="BA143" s="51">
        <v>2</v>
      </c>
      <c r="BB143" s="51">
        <v>13</v>
      </c>
      <c r="BC143" s="51"/>
      <c r="BD143" s="51">
        <v>4</v>
      </c>
      <c r="BE143" s="51">
        <v>0</v>
      </c>
      <c r="BF143" s="51">
        <v>0</v>
      </c>
      <c r="BG143" s="51">
        <v>4</v>
      </c>
      <c r="BH143" s="51"/>
      <c r="BI143" s="51"/>
      <c r="BJ143" s="51">
        <v>14</v>
      </c>
      <c r="BK143" s="51">
        <v>11</v>
      </c>
      <c r="BL143" s="51">
        <v>5</v>
      </c>
      <c r="BM143" s="51">
        <v>9</v>
      </c>
      <c r="BN143" s="51"/>
      <c r="BO143" s="18">
        <v>224759024</v>
      </c>
      <c r="BP143" s="19">
        <v>20380179.960000001</v>
      </c>
      <c r="BQ143" s="19">
        <v>188905762.59999999</v>
      </c>
      <c r="BR143" s="19">
        <v>169380348.59999999</v>
      </c>
      <c r="BS143" s="19">
        <f t="shared" si="13"/>
        <v>188905762.59999999</v>
      </c>
      <c r="BT143" s="50">
        <f t="shared" si="9"/>
        <v>19525414</v>
      </c>
      <c r="BU143" s="50">
        <f t="shared" si="10"/>
        <v>245139203.96000001</v>
      </c>
      <c r="BV143" s="77" t="s">
        <v>201</v>
      </c>
      <c r="BW143" s="77" t="s">
        <v>202</v>
      </c>
      <c r="BX143" s="77" t="s">
        <v>203</v>
      </c>
    </row>
    <row r="144" spans="1:76" ht="63.75" x14ac:dyDescent="0.25">
      <c r="A144" s="20" t="s">
        <v>172</v>
      </c>
      <c r="B144" s="56">
        <f t="shared" si="15"/>
        <v>44910</v>
      </c>
      <c r="C144" s="32"/>
      <c r="D144" s="32"/>
      <c r="E144" s="58">
        <v>1</v>
      </c>
      <c r="F144" s="58">
        <v>0.93659999999999999</v>
      </c>
      <c r="G144" s="88"/>
      <c r="H144" s="88"/>
      <c r="I144" s="35">
        <f t="shared" si="12"/>
        <v>-6.3400000000000012E-2</v>
      </c>
      <c r="J144" s="36">
        <v>45211</v>
      </c>
      <c r="K144" s="80">
        <v>-116</v>
      </c>
      <c r="L144" s="46">
        <v>211</v>
      </c>
      <c r="M144" s="32">
        <v>422</v>
      </c>
      <c r="N144" s="37">
        <v>399899</v>
      </c>
      <c r="O144" s="37">
        <v>3527435</v>
      </c>
      <c r="P144" s="37">
        <v>3527435</v>
      </c>
      <c r="Q144" s="38">
        <v>60</v>
      </c>
      <c r="R144" s="38">
        <v>55</v>
      </c>
      <c r="S144" s="39">
        <f t="shared" si="14"/>
        <v>5</v>
      </c>
      <c r="T144" s="48">
        <v>1</v>
      </c>
      <c r="U144" s="48">
        <v>1</v>
      </c>
      <c r="V144" s="48">
        <v>1</v>
      </c>
      <c r="W144" s="48">
        <v>0.99939999999999996</v>
      </c>
      <c r="X144" s="48">
        <v>1</v>
      </c>
      <c r="Y144" s="48">
        <v>0.94169999999999998</v>
      </c>
      <c r="Z144" s="48">
        <v>1</v>
      </c>
      <c r="AA144" s="48">
        <v>0.39929999999999999</v>
      </c>
      <c r="AB144" s="14" t="s">
        <v>85</v>
      </c>
      <c r="AC144" s="14" t="s">
        <v>86</v>
      </c>
      <c r="AD144" s="49" t="s">
        <v>51</v>
      </c>
      <c r="AE144" s="14" t="s">
        <v>80</v>
      </c>
      <c r="AF144" s="14" t="s">
        <v>87</v>
      </c>
      <c r="AG144" s="49" t="s">
        <v>82</v>
      </c>
      <c r="AH144" s="49" t="s">
        <v>208</v>
      </c>
      <c r="AI144" s="14" t="s">
        <v>80</v>
      </c>
      <c r="AJ144" s="57"/>
      <c r="AK144" s="57"/>
      <c r="AL144" s="57"/>
      <c r="AM144" s="14" t="s">
        <v>80</v>
      </c>
      <c r="AN144" s="15" t="s">
        <v>93</v>
      </c>
      <c r="AO144" s="15" t="s">
        <v>205</v>
      </c>
      <c r="AP144" s="15" t="s">
        <v>99</v>
      </c>
      <c r="AQ144" s="15" t="s">
        <v>100</v>
      </c>
      <c r="AR144" s="15" t="s">
        <v>101</v>
      </c>
      <c r="AS144" s="15"/>
      <c r="AT144" s="15"/>
      <c r="AU144" s="15"/>
      <c r="AV144" s="15"/>
      <c r="AW144" s="15"/>
      <c r="AX144" s="15"/>
      <c r="AY144" s="51">
        <v>23</v>
      </c>
      <c r="AZ144" s="51">
        <v>17</v>
      </c>
      <c r="BA144" s="51">
        <v>2</v>
      </c>
      <c r="BB144" s="51">
        <v>13</v>
      </c>
      <c r="BC144" s="51"/>
      <c r="BD144" s="51">
        <v>4</v>
      </c>
      <c r="BE144" s="51">
        <v>0</v>
      </c>
      <c r="BF144" s="51">
        <v>0</v>
      </c>
      <c r="BG144" s="51">
        <v>4</v>
      </c>
      <c r="BH144" s="51"/>
      <c r="BI144" s="51"/>
      <c r="BJ144" s="51">
        <v>14</v>
      </c>
      <c r="BK144" s="51">
        <v>11</v>
      </c>
      <c r="BL144" s="51">
        <v>5</v>
      </c>
      <c r="BM144" s="51">
        <v>9</v>
      </c>
      <c r="BN144" s="51"/>
      <c r="BO144" s="18">
        <v>224759024</v>
      </c>
      <c r="BP144" s="19">
        <v>35327023</v>
      </c>
      <c r="BQ144" s="19">
        <v>192261304.74000001</v>
      </c>
      <c r="BR144" s="19">
        <v>192244304.74000001</v>
      </c>
      <c r="BS144" s="19">
        <f t="shared" si="13"/>
        <v>192261304.74000001</v>
      </c>
      <c r="BT144" s="50">
        <f t="shared" si="9"/>
        <v>17000</v>
      </c>
      <c r="BU144" s="50">
        <f t="shared" si="10"/>
        <v>260086047</v>
      </c>
      <c r="BV144" s="77" t="s">
        <v>201</v>
      </c>
      <c r="BW144" s="77" t="s">
        <v>202</v>
      </c>
      <c r="BX144" s="77" t="s">
        <v>203</v>
      </c>
    </row>
    <row r="145" spans="1:76" ht="63.75" x14ac:dyDescent="0.25">
      <c r="A145" s="20" t="s">
        <v>172</v>
      </c>
      <c r="B145" s="56">
        <f t="shared" si="15"/>
        <v>44917</v>
      </c>
      <c r="C145" s="32"/>
      <c r="D145" s="32"/>
      <c r="E145" s="58">
        <v>0.89827430098680727</v>
      </c>
      <c r="F145" s="58">
        <v>0.8992</v>
      </c>
      <c r="G145" s="88"/>
      <c r="H145" s="88"/>
      <c r="I145" s="35">
        <f t="shared" si="12"/>
        <v>9.2569901319272674E-4</v>
      </c>
      <c r="J145" s="36">
        <v>45217</v>
      </c>
      <c r="K145" s="80">
        <v>-78</v>
      </c>
      <c r="L145" s="46">
        <v>105</v>
      </c>
      <c r="M145" s="32">
        <v>210</v>
      </c>
      <c r="N145" s="37">
        <v>400997</v>
      </c>
      <c r="O145" s="37">
        <v>3537317</v>
      </c>
      <c r="P145" s="37">
        <v>3537317</v>
      </c>
      <c r="Q145" s="38">
        <v>60</v>
      </c>
      <c r="R145" s="38">
        <v>55</v>
      </c>
      <c r="S145" s="39">
        <f t="shared" si="14"/>
        <v>5</v>
      </c>
      <c r="T145" s="48">
        <v>0.99980000000000002</v>
      </c>
      <c r="U145" s="48">
        <v>0.99199999999999999</v>
      </c>
      <c r="V145" s="48">
        <v>0.99519999999999997</v>
      </c>
      <c r="W145" s="48">
        <v>0.99260000000000004</v>
      </c>
      <c r="X145" s="48">
        <v>0.88639999999999997</v>
      </c>
      <c r="Y145" s="48">
        <v>0.88990000000000002</v>
      </c>
      <c r="Z145" s="48">
        <v>0.18079999999999999</v>
      </c>
      <c r="AA145" s="48">
        <v>0.25019999999999998</v>
      </c>
      <c r="AB145" s="14" t="s">
        <v>85</v>
      </c>
      <c r="AC145" s="14" t="s">
        <v>86</v>
      </c>
      <c r="AD145" s="49" t="s">
        <v>51</v>
      </c>
      <c r="AE145" s="14" t="s">
        <v>80</v>
      </c>
      <c r="AF145" s="14" t="s">
        <v>87</v>
      </c>
      <c r="AG145" s="49" t="s">
        <v>82</v>
      </c>
      <c r="AH145" s="49" t="s">
        <v>208</v>
      </c>
      <c r="AI145" s="14" t="s">
        <v>80</v>
      </c>
      <c r="AJ145" s="57"/>
      <c r="AK145" s="57"/>
      <c r="AL145" s="57"/>
      <c r="AM145" s="14" t="s">
        <v>80</v>
      </c>
      <c r="AN145" s="15" t="s">
        <v>93</v>
      </c>
      <c r="AO145" s="15" t="s">
        <v>205</v>
      </c>
      <c r="AP145" s="15" t="s">
        <v>99</v>
      </c>
      <c r="AQ145" s="15" t="s">
        <v>100</v>
      </c>
      <c r="AR145" s="15" t="s">
        <v>101</v>
      </c>
      <c r="AS145" s="15"/>
      <c r="AT145" s="15"/>
      <c r="AU145" s="15"/>
      <c r="AV145" s="15"/>
      <c r="AW145" s="15"/>
      <c r="AX145" s="15"/>
      <c r="AY145" s="51">
        <v>23</v>
      </c>
      <c r="AZ145" s="51">
        <v>17</v>
      </c>
      <c r="BA145" s="51">
        <v>2</v>
      </c>
      <c r="BB145" s="51">
        <v>13</v>
      </c>
      <c r="BC145" s="51"/>
      <c r="BD145" s="51">
        <v>4</v>
      </c>
      <c r="BE145" s="51">
        <v>0</v>
      </c>
      <c r="BF145" s="51">
        <v>0</v>
      </c>
      <c r="BG145" s="51">
        <v>4</v>
      </c>
      <c r="BH145" s="51"/>
      <c r="BI145" s="51"/>
      <c r="BJ145" s="51">
        <v>14</v>
      </c>
      <c r="BK145" s="51">
        <v>11</v>
      </c>
      <c r="BL145" s="51">
        <v>5</v>
      </c>
      <c r="BM145" s="51">
        <v>9</v>
      </c>
      <c r="BN145" s="51"/>
      <c r="BO145" s="18">
        <v>224759024</v>
      </c>
      <c r="BP145" s="19">
        <v>35327023</v>
      </c>
      <c r="BQ145" s="19">
        <v>192261304.74000001</v>
      </c>
      <c r="BR145" s="19">
        <v>192244304.74000001</v>
      </c>
      <c r="BS145" s="19">
        <f t="shared" si="13"/>
        <v>192261304.74000001</v>
      </c>
      <c r="BT145" s="50">
        <f t="shared" si="9"/>
        <v>17000</v>
      </c>
      <c r="BU145" s="50">
        <f t="shared" si="10"/>
        <v>260086047</v>
      </c>
      <c r="BV145" s="77" t="s">
        <v>201</v>
      </c>
      <c r="BW145" s="77" t="s">
        <v>202</v>
      </c>
      <c r="BX145" s="77" t="s">
        <v>203</v>
      </c>
    </row>
    <row r="146" spans="1:76" ht="63.75" x14ac:dyDescent="0.25">
      <c r="A146" s="20" t="s">
        <v>172</v>
      </c>
      <c r="B146" s="56">
        <f t="shared" si="15"/>
        <v>44924</v>
      </c>
      <c r="C146" s="32"/>
      <c r="D146" s="32"/>
      <c r="E146" s="58">
        <v>0.90654157124789769</v>
      </c>
      <c r="F146" s="58">
        <v>0.90839999999999999</v>
      </c>
      <c r="G146" s="88"/>
      <c r="H146" s="88"/>
      <c r="I146" s="35">
        <f t="shared" si="12"/>
        <v>1.8584287521022924E-3</v>
      </c>
      <c r="J146" s="36">
        <v>45229</v>
      </c>
      <c r="K146" s="80">
        <v>-78</v>
      </c>
      <c r="L146" s="46">
        <v>105</v>
      </c>
      <c r="M146" s="32">
        <v>210</v>
      </c>
      <c r="N146" s="37">
        <v>402131</v>
      </c>
      <c r="O146" s="37">
        <v>3547523</v>
      </c>
      <c r="P146" s="37">
        <v>3547523</v>
      </c>
      <c r="Q146" s="38">
        <v>60</v>
      </c>
      <c r="R146" s="38">
        <v>55</v>
      </c>
      <c r="S146" s="39">
        <f t="shared" si="14"/>
        <v>5</v>
      </c>
      <c r="T146" s="48">
        <v>0.99980000000000002</v>
      </c>
      <c r="U146" s="48">
        <v>0.99199999999999999</v>
      </c>
      <c r="V146" s="48">
        <v>0.99519999999999997</v>
      </c>
      <c r="W146" s="48">
        <v>0.99260000000000004</v>
      </c>
      <c r="X146" s="48">
        <v>0.88639999999999997</v>
      </c>
      <c r="Y146" s="48">
        <v>0.88990000000000002</v>
      </c>
      <c r="Z146" s="48">
        <v>0.18079999999999999</v>
      </c>
      <c r="AA146" s="48">
        <v>0.25019999999999998</v>
      </c>
      <c r="AB146" s="14" t="s">
        <v>85</v>
      </c>
      <c r="AC146" s="14" t="s">
        <v>86</v>
      </c>
      <c r="AD146" s="49" t="s">
        <v>51</v>
      </c>
      <c r="AE146" s="14" t="s">
        <v>80</v>
      </c>
      <c r="AF146" s="14" t="s">
        <v>87</v>
      </c>
      <c r="AG146" s="49" t="s">
        <v>82</v>
      </c>
      <c r="AH146" s="49" t="s">
        <v>208</v>
      </c>
      <c r="AI146" s="14" t="s">
        <v>80</v>
      </c>
      <c r="AJ146" s="57"/>
      <c r="AK146" s="57"/>
      <c r="AL146" s="57"/>
      <c r="AM146" s="14" t="s">
        <v>80</v>
      </c>
      <c r="AN146" s="15" t="s">
        <v>93</v>
      </c>
      <c r="AO146" s="15" t="s">
        <v>205</v>
      </c>
      <c r="AP146" s="15" t="s">
        <v>99</v>
      </c>
      <c r="AQ146" s="15" t="s">
        <v>100</v>
      </c>
      <c r="AR146" s="15" t="s">
        <v>101</v>
      </c>
      <c r="AS146" s="15"/>
      <c r="AT146" s="15"/>
      <c r="AU146" s="15"/>
      <c r="AV146" s="15"/>
      <c r="AW146" s="15"/>
      <c r="AX146" s="15"/>
      <c r="AY146" s="51">
        <v>23</v>
      </c>
      <c r="AZ146" s="51">
        <v>17</v>
      </c>
      <c r="BA146" s="51">
        <v>2</v>
      </c>
      <c r="BB146" s="51">
        <v>13</v>
      </c>
      <c r="BC146" s="51"/>
      <c r="BD146" s="51">
        <v>4</v>
      </c>
      <c r="BE146" s="51">
        <v>0</v>
      </c>
      <c r="BF146" s="51">
        <v>0</v>
      </c>
      <c r="BG146" s="51">
        <v>4</v>
      </c>
      <c r="BH146" s="51"/>
      <c r="BI146" s="51"/>
      <c r="BJ146" s="51">
        <v>14</v>
      </c>
      <c r="BK146" s="51">
        <v>11</v>
      </c>
      <c r="BL146" s="51">
        <v>5</v>
      </c>
      <c r="BM146" s="51">
        <v>9</v>
      </c>
      <c r="BN146" s="51"/>
      <c r="BO146" s="18">
        <v>224759024</v>
      </c>
      <c r="BP146" s="19">
        <v>35327023</v>
      </c>
      <c r="BQ146" s="19">
        <v>192261304.74000001</v>
      </c>
      <c r="BR146" s="19">
        <v>192244304.74000001</v>
      </c>
      <c r="BS146" s="19">
        <f t="shared" si="13"/>
        <v>192261304.74000001</v>
      </c>
      <c r="BT146" s="50">
        <f t="shared" si="9"/>
        <v>17000</v>
      </c>
      <c r="BU146" s="50">
        <f t="shared" si="10"/>
        <v>260086047</v>
      </c>
      <c r="BV146" s="77" t="s">
        <v>201</v>
      </c>
      <c r="BW146" s="77" t="s">
        <v>202</v>
      </c>
      <c r="BX146" s="77" t="s">
        <v>203</v>
      </c>
    </row>
    <row r="147" spans="1:76" ht="63.75" x14ac:dyDescent="0.25">
      <c r="A147" s="20" t="s">
        <v>172</v>
      </c>
      <c r="B147" s="56">
        <f t="shared" si="15"/>
        <v>44931</v>
      </c>
      <c r="C147" s="32"/>
      <c r="D147" s="32"/>
      <c r="E147" s="58">
        <v>0.91397399518108202</v>
      </c>
      <c r="F147" s="58">
        <v>0.91459999999999997</v>
      </c>
      <c r="G147" s="88"/>
      <c r="H147" s="88"/>
      <c r="I147" s="35">
        <f t="shared" si="12"/>
        <v>6.2600481891794679E-4</v>
      </c>
      <c r="J147" s="36">
        <v>45229</v>
      </c>
      <c r="K147" s="80">
        <v>-70</v>
      </c>
      <c r="L147" s="46">
        <v>105</v>
      </c>
      <c r="M147" s="32">
        <v>210</v>
      </c>
      <c r="N147" s="37">
        <v>403733</v>
      </c>
      <c r="O147" s="37">
        <v>3561941</v>
      </c>
      <c r="P147" s="37">
        <v>3561941</v>
      </c>
      <c r="Q147" s="38">
        <v>60</v>
      </c>
      <c r="R147" s="38">
        <v>55</v>
      </c>
      <c r="S147" s="39">
        <f t="shared" si="14"/>
        <v>5</v>
      </c>
      <c r="T147" s="48">
        <v>0.99990000000000001</v>
      </c>
      <c r="U147" s="48">
        <v>0.99519999999999997</v>
      </c>
      <c r="V147" s="48">
        <v>0.997</v>
      </c>
      <c r="W147" s="48">
        <v>0.99729999999999996</v>
      </c>
      <c r="X147" s="48">
        <v>0.91039999999999999</v>
      </c>
      <c r="Y147" s="48">
        <v>0.91020000000000001</v>
      </c>
      <c r="Z147" s="48">
        <v>0.18079999999999999</v>
      </c>
      <c r="AA147" s="48">
        <v>0.25019999999999998</v>
      </c>
      <c r="AB147" s="14" t="s">
        <v>85</v>
      </c>
      <c r="AC147" s="14" t="s">
        <v>86</v>
      </c>
      <c r="AD147" s="49" t="s">
        <v>51</v>
      </c>
      <c r="AE147" s="14" t="s">
        <v>80</v>
      </c>
      <c r="AF147" s="14" t="s">
        <v>87</v>
      </c>
      <c r="AG147" s="49" t="s">
        <v>82</v>
      </c>
      <c r="AH147" s="49" t="s">
        <v>208</v>
      </c>
      <c r="AI147" s="14" t="s">
        <v>80</v>
      </c>
      <c r="AJ147" s="57"/>
      <c r="AK147" s="57"/>
      <c r="AL147" s="57"/>
      <c r="AM147" s="14" t="s">
        <v>80</v>
      </c>
      <c r="AN147" s="15" t="s">
        <v>93</v>
      </c>
      <c r="AO147" s="15" t="s">
        <v>205</v>
      </c>
      <c r="AP147" s="15" t="s">
        <v>99</v>
      </c>
      <c r="AQ147" s="15" t="s">
        <v>100</v>
      </c>
      <c r="AR147" s="15" t="s">
        <v>101</v>
      </c>
      <c r="AS147" s="15"/>
      <c r="AT147" s="15"/>
      <c r="AU147" s="15"/>
      <c r="AV147" s="15"/>
      <c r="AW147" s="15"/>
      <c r="AX147" s="15"/>
      <c r="AY147" s="51">
        <v>23</v>
      </c>
      <c r="AZ147" s="51">
        <v>17</v>
      </c>
      <c r="BA147" s="51">
        <v>2</v>
      </c>
      <c r="BB147" s="51">
        <v>13</v>
      </c>
      <c r="BC147" s="51"/>
      <c r="BD147" s="51">
        <v>4</v>
      </c>
      <c r="BE147" s="51">
        <v>0</v>
      </c>
      <c r="BF147" s="51">
        <v>0</v>
      </c>
      <c r="BG147" s="51">
        <v>4</v>
      </c>
      <c r="BH147" s="51"/>
      <c r="BI147" s="51"/>
      <c r="BJ147" s="51">
        <v>14</v>
      </c>
      <c r="BK147" s="51">
        <v>11</v>
      </c>
      <c r="BL147" s="51">
        <v>5</v>
      </c>
      <c r="BM147" s="51">
        <v>9</v>
      </c>
      <c r="BN147" s="51"/>
      <c r="BO147" s="18">
        <v>224759024</v>
      </c>
      <c r="BP147" s="19">
        <v>35327023</v>
      </c>
      <c r="BQ147" s="19">
        <v>192261304.74000001</v>
      </c>
      <c r="BR147" s="19">
        <v>192244304.74000001</v>
      </c>
      <c r="BS147" s="19">
        <f t="shared" si="13"/>
        <v>192261304.74000001</v>
      </c>
      <c r="BT147" s="50">
        <f t="shared" si="9"/>
        <v>17000</v>
      </c>
      <c r="BU147" s="50">
        <f t="shared" si="10"/>
        <v>260086047</v>
      </c>
      <c r="BV147" s="77" t="s">
        <v>201</v>
      </c>
      <c r="BW147" s="77" t="s">
        <v>202</v>
      </c>
      <c r="BX147" s="77" t="s">
        <v>203</v>
      </c>
    </row>
    <row r="148" spans="1:76" ht="63.75" x14ac:dyDescent="0.25">
      <c r="A148" s="20" t="s">
        <v>172</v>
      </c>
      <c r="B148" s="56">
        <f t="shared" si="15"/>
        <v>44938</v>
      </c>
      <c r="C148" s="32"/>
      <c r="D148" s="32"/>
      <c r="E148" s="58">
        <v>0.921818794913428</v>
      </c>
      <c r="F148" s="58">
        <v>0.92259999999999998</v>
      </c>
      <c r="G148" s="88"/>
      <c r="H148" s="88"/>
      <c r="I148" s="35">
        <f t="shared" si="12"/>
        <v>7.8120508657197885E-4</v>
      </c>
      <c r="J148" s="36">
        <v>45248</v>
      </c>
      <c r="K148" s="80">
        <v>-68</v>
      </c>
      <c r="L148" s="46">
        <v>105</v>
      </c>
      <c r="M148" s="32">
        <v>210</v>
      </c>
      <c r="N148" s="37">
        <v>405359</v>
      </c>
      <c r="O148" s="37">
        <v>3576575</v>
      </c>
      <c r="P148" s="37">
        <v>3561941</v>
      </c>
      <c r="Q148" s="38">
        <v>63</v>
      </c>
      <c r="R148" s="38">
        <v>55</v>
      </c>
      <c r="S148" s="39">
        <f t="shared" si="14"/>
        <v>8</v>
      </c>
      <c r="T148" s="48">
        <v>0.99990000000000001</v>
      </c>
      <c r="U148" s="48">
        <v>0.99519999999999997</v>
      </c>
      <c r="V148" s="48">
        <v>0.99770000000000003</v>
      </c>
      <c r="W148" s="48">
        <v>0.99780000000000002</v>
      </c>
      <c r="X148" s="48">
        <v>0.9214</v>
      </c>
      <c r="Y148" s="48">
        <v>0.92079999999999995</v>
      </c>
      <c r="Z148" s="48">
        <v>0.18079999999999999</v>
      </c>
      <c r="AA148" s="48">
        <v>0.28949999999999998</v>
      </c>
      <c r="AB148" s="14" t="s">
        <v>85</v>
      </c>
      <c r="AC148" s="14" t="s">
        <v>86</v>
      </c>
      <c r="AD148" s="49" t="s">
        <v>51</v>
      </c>
      <c r="AE148" s="14" t="s">
        <v>80</v>
      </c>
      <c r="AF148" s="14" t="s">
        <v>87</v>
      </c>
      <c r="AG148" s="49" t="s">
        <v>82</v>
      </c>
      <c r="AH148" s="49" t="s">
        <v>208</v>
      </c>
      <c r="AI148" s="14" t="s">
        <v>80</v>
      </c>
      <c r="AJ148" s="57"/>
      <c r="AK148" s="57"/>
      <c r="AL148" s="57"/>
      <c r="AM148" s="14" t="s">
        <v>80</v>
      </c>
      <c r="AN148" s="15" t="s">
        <v>93</v>
      </c>
      <c r="AO148" s="15" t="s">
        <v>205</v>
      </c>
      <c r="AP148" s="15" t="s">
        <v>99</v>
      </c>
      <c r="AQ148" s="15" t="s">
        <v>100</v>
      </c>
      <c r="AR148" s="15" t="s">
        <v>101</v>
      </c>
      <c r="AS148" s="15"/>
      <c r="AT148" s="15"/>
      <c r="AU148" s="15"/>
      <c r="AV148" s="15"/>
      <c r="AW148" s="15"/>
      <c r="AX148" s="15"/>
      <c r="AY148" s="51">
        <v>23</v>
      </c>
      <c r="AZ148" s="51">
        <v>17</v>
      </c>
      <c r="BA148" s="51">
        <v>2</v>
      </c>
      <c r="BB148" s="51">
        <v>13</v>
      </c>
      <c r="BC148" s="51"/>
      <c r="BD148" s="51">
        <v>4</v>
      </c>
      <c r="BE148" s="51">
        <v>0</v>
      </c>
      <c r="BF148" s="51">
        <v>0</v>
      </c>
      <c r="BG148" s="51">
        <v>4</v>
      </c>
      <c r="BH148" s="51"/>
      <c r="BI148" s="51"/>
      <c r="BJ148" s="51">
        <v>14</v>
      </c>
      <c r="BK148" s="51">
        <v>11</v>
      </c>
      <c r="BL148" s="51">
        <v>5</v>
      </c>
      <c r="BM148" s="51">
        <v>9</v>
      </c>
      <c r="BN148" s="51"/>
      <c r="BO148" s="18">
        <v>224759024</v>
      </c>
      <c r="BP148" s="19">
        <v>35327023</v>
      </c>
      <c r="BQ148" s="19">
        <v>192261304.74000001</v>
      </c>
      <c r="BR148" s="19">
        <v>192244304.74000001</v>
      </c>
      <c r="BS148" s="19">
        <f t="shared" si="13"/>
        <v>192261304.74000001</v>
      </c>
      <c r="BT148" s="50">
        <f t="shared" si="9"/>
        <v>17000</v>
      </c>
      <c r="BU148" s="50">
        <f t="shared" si="10"/>
        <v>260086047</v>
      </c>
      <c r="BV148" s="77" t="s">
        <v>201</v>
      </c>
      <c r="BW148" s="77" t="s">
        <v>202</v>
      </c>
      <c r="BX148" s="77" t="s">
        <v>203</v>
      </c>
    </row>
    <row r="149" spans="1:76" ht="63.75" x14ac:dyDescent="0.25">
      <c r="A149" s="20" t="s">
        <v>172</v>
      </c>
      <c r="B149" s="56">
        <f t="shared" si="15"/>
        <v>44945</v>
      </c>
      <c r="C149" s="32"/>
      <c r="D149" s="32"/>
      <c r="E149" s="58">
        <v>0.92907787724387969</v>
      </c>
      <c r="F149" s="58">
        <v>0.92569999999999997</v>
      </c>
      <c r="G149" s="88"/>
      <c r="H149" s="88"/>
      <c r="I149" s="35">
        <f t="shared" si="12"/>
        <v>-3.3778772438797233E-3</v>
      </c>
      <c r="J149" s="36">
        <v>45250</v>
      </c>
      <c r="K149" s="80">
        <v>-69</v>
      </c>
      <c r="L149" s="46">
        <v>105</v>
      </c>
      <c r="M149" s="32">
        <v>210</v>
      </c>
      <c r="N149" s="37">
        <v>407009</v>
      </c>
      <c r="O149" s="37">
        <v>3591425</v>
      </c>
      <c r="P149" s="37">
        <v>3591425</v>
      </c>
      <c r="Q149" s="38">
        <v>63</v>
      </c>
      <c r="R149" s="38">
        <v>55</v>
      </c>
      <c r="S149" s="39">
        <f t="shared" si="14"/>
        <v>8</v>
      </c>
      <c r="T149" s="48">
        <v>1</v>
      </c>
      <c r="U149" s="48">
        <v>0.99719999999999998</v>
      </c>
      <c r="V149" s="48">
        <v>0.99839999999999995</v>
      </c>
      <c r="W149" s="48">
        <v>0.99780000000000002</v>
      </c>
      <c r="X149" s="48">
        <v>0.93159999999999998</v>
      </c>
      <c r="Y149" s="48">
        <v>0.92500000000000004</v>
      </c>
      <c r="Z149" s="48">
        <v>0.18079999999999999</v>
      </c>
      <c r="AA149" s="48">
        <v>0.29370000000000002</v>
      </c>
      <c r="AB149" s="14" t="s">
        <v>85</v>
      </c>
      <c r="AC149" s="14" t="s">
        <v>86</v>
      </c>
      <c r="AD149" s="49" t="s">
        <v>51</v>
      </c>
      <c r="AE149" s="14" t="s">
        <v>80</v>
      </c>
      <c r="AF149" s="14" t="s">
        <v>87</v>
      </c>
      <c r="AG149" s="49" t="s">
        <v>82</v>
      </c>
      <c r="AH149" s="49" t="s">
        <v>208</v>
      </c>
      <c r="AI149" s="14" t="s">
        <v>80</v>
      </c>
      <c r="AJ149" s="57"/>
      <c r="AK149" s="57"/>
      <c r="AL149" s="57"/>
      <c r="AM149" s="14" t="s">
        <v>80</v>
      </c>
      <c r="AN149" s="15" t="s">
        <v>139</v>
      </c>
      <c r="AO149" s="15" t="s">
        <v>205</v>
      </c>
      <c r="AP149" s="15" t="s">
        <v>99</v>
      </c>
      <c r="AQ149" s="15" t="s">
        <v>100</v>
      </c>
      <c r="AR149" s="15" t="s">
        <v>101</v>
      </c>
      <c r="AS149" s="15"/>
      <c r="AT149" s="15"/>
      <c r="AU149" s="15"/>
      <c r="AV149" s="15"/>
      <c r="AW149" s="15"/>
      <c r="AX149" s="15"/>
      <c r="AY149" s="51">
        <v>23</v>
      </c>
      <c r="AZ149" s="51">
        <v>17</v>
      </c>
      <c r="BA149" s="51">
        <v>2</v>
      </c>
      <c r="BB149" s="51">
        <v>13</v>
      </c>
      <c r="BC149" s="51"/>
      <c r="BD149" s="51">
        <v>4</v>
      </c>
      <c r="BE149" s="51">
        <v>0</v>
      </c>
      <c r="BF149" s="51">
        <v>0</v>
      </c>
      <c r="BG149" s="51">
        <v>4</v>
      </c>
      <c r="BH149" s="51"/>
      <c r="BI149" s="51"/>
      <c r="BJ149" s="51">
        <v>14</v>
      </c>
      <c r="BK149" s="51">
        <v>11</v>
      </c>
      <c r="BL149" s="51">
        <v>5</v>
      </c>
      <c r="BM149" s="51">
        <v>9</v>
      </c>
      <c r="BN149" s="51"/>
      <c r="BO149" s="18">
        <v>224759024</v>
      </c>
      <c r="BP149" s="19">
        <v>35327023</v>
      </c>
      <c r="BQ149" s="19">
        <v>192261304.74000001</v>
      </c>
      <c r="BR149" s="19">
        <v>192244304.74000001</v>
      </c>
      <c r="BS149" s="19">
        <f t="shared" si="13"/>
        <v>192261304.74000001</v>
      </c>
      <c r="BT149" s="50">
        <f t="shared" si="9"/>
        <v>17000</v>
      </c>
      <c r="BU149" s="50">
        <f t="shared" si="10"/>
        <v>260086047</v>
      </c>
      <c r="BV149" s="77" t="s">
        <v>201</v>
      </c>
      <c r="BW149" s="77" t="s">
        <v>202</v>
      </c>
      <c r="BX149" s="77" t="s">
        <v>203</v>
      </c>
    </row>
    <row r="150" spans="1:76" ht="63.75" x14ac:dyDescent="0.25">
      <c r="A150" s="20" t="s">
        <v>172</v>
      </c>
      <c r="B150" s="56">
        <f t="shared" si="15"/>
        <v>44952</v>
      </c>
      <c r="C150" s="32"/>
      <c r="D150" s="32"/>
      <c r="E150" s="58">
        <v>0.93710597566927811</v>
      </c>
      <c r="F150" s="58">
        <v>0.93059999999999998</v>
      </c>
      <c r="G150" s="88"/>
      <c r="H150" s="88"/>
      <c r="I150" s="35">
        <f t="shared" si="12"/>
        <v>-6.5059756692781301E-3</v>
      </c>
      <c r="J150" s="36">
        <v>45257</v>
      </c>
      <c r="K150" s="80">
        <v>-75</v>
      </c>
      <c r="L150" s="46">
        <v>100</v>
      </c>
      <c r="M150" s="32">
        <v>200</v>
      </c>
      <c r="N150" s="37">
        <v>408659</v>
      </c>
      <c r="O150" s="37">
        <v>3606275</v>
      </c>
      <c r="P150" s="37">
        <v>3606275</v>
      </c>
      <c r="Q150" s="38">
        <v>65</v>
      </c>
      <c r="R150" s="38">
        <v>56</v>
      </c>
      <c r="S150" s="39">
        <f t="shared" si="14"/>
        <v>9</v>
      </c>
      <c r="T150" s="48">
        <v>1</v>
      </c>
      <c r="U150" s="48">
        <v>0.99809999999999999</v>
      </c>
      <c r="V150" s="48">
        <v>0.999</v>
      </c>
      <c r="W150" s="48">
        <v>0.998</v>
      </c>
      <c r="X150" s="48">
        <v>0.94289999999999996</v>
      </c>
      <c r="Y150" s="48">
        <v>0.93189999999999995</v>
      </c>
      <c r="Z150" s="48">
        <v>0.18079999999999999</v>
      </c>
      <c r="AA150" s="48">
        <v>0.29580000000000001</v>
      </c>
      <c r="AB150" s="14" t="s">
        <v>85</v>
      </c>
      <c r="AC150" s="14" t="s">
        <v>86</v>
      </c>
      <c r="AD150" s="49" t="s">
        <v>51</v>
      </c>
      <c r="AE150" s="14" t="s">
        <v>80</v>
      </c>
      <c r="AF150" s="14" t="s">
        <v>87</v>
      </c>
      <c r="AG150" s="49" t="s">
        <v>82</v>
      </c>
      <c r="AH150" s="49" t="s">
        <v>208</v>
      </c>
      <c r="AI150" s="14" t="s">
        <v>80</v>
      </c>
      <c r="AJ150" s="57"/>
      <c r="AK150" s="57"/>
      <c r="AL150" s="57"/>
      <c r="AM150" s="14" t="s">
        <v>80</v>
      </c>
      <c r="AN150" s="15" t="s">
        <v>139</v>
      </c>
      <c r="AO150" s="15" t="s">
        <v>205</v>
      </c>
      <c r="AP150" s="15" t="s">
        <v>99</v>
      </c>
      <c r="AQ150" s="15" t="s">
        <v>100</v>
      </c>
      <c r="AR150" s="15" t="s">
        <v>101</v>
      </c>
      <c r="AS150" s="15"/>
      <c r="AT150" s="15"/>
      <c r="AU150" s="15"/>
      <c r="AV150" s="15"/>
      <c r="AW150" s="15"/>
      <c r="AX150" s="15"/>
      <c r="AY150" s="51">
        <v>23</v>
      </c>
      <c r="AZ150" s="51">
        <v>17</v>
      </c>
      <c r="BA150" s="51">
        <v>2</v>
      </c>
      <c r="BB150" s="51">
        <v>13</v>
      </c>
      <c r="BC150" s="51"/>
      <c r="BD150" s="51">
        <v>4</v>
      </c>
      <c r="BE150" s="51">
        <v>0</v>
      </c>
      <c r="BF150" s="51">
        <v>0</v>
      </c>
      <c r="BG150" s="51">
        <v>4</v>
      </c>
      <c r="BH150" s="51"/>
      <c r="BI150" s="51"/>
      <c r="BJ150" s="51">
        <v>14</v>
      </c>
      <c r="BK150" s="51">
        <v>11</v>
      </c>
      <c r="BL150" s="51">
        <v>5</v>
      </c>
      <c r="BM150" s="51">
        <v>9</v>
      </c>
      <c r="BN150" s="51"/>
      <c r="BO150" s="18">
        <v>224759024</v>
      </c>
      <c r="BP150" s="19">
        <v>35327023</v>
      </c>
      <c r="BQ150" s="19">
        <v>192261304.74000001</v>
      </c>
      <c r="BR150" s="19">
        <v>192244304.74000001</v>
      </c>
      <c r="BS150" s="19">
        <f t="shared" si="13"/>
        <v>192261304.74000001</v>
      </c>
      <c r="BT150" s="50">
        <f t="shared" si="9"/>
        <v>17000</v>
      </c>
      <c r="BU150" s="50">
        <f t="shared" si="10"/>
        <v>260086047</v>
      </c>
      <c r="BV150" s="77" t="s">
        <v>201</v>
      </c>
      <c r="BW150" s="77" t="s">
        <v>202</v>
      </c>
      <c r="BX150" s="77" t="s">
        <v>203</v>
      </c>
    </row>
    <row r="151" spans="1:76" ht="63.75" x14ac:dyDescent="0.25">
      <c r="A151" s="20" t="s">
        <v>172</v>
      </c>
      <c r="B151" s="56">
        <f t="shared" si="15"/>
        <v>44959</v>
      </c>
      <c r="C151" s="32"/>
      <c r="D151" s="32"/>
      <c r="E151" s="58">
        <v>0.94634123558716221</v>
      </c>
      <c r="F151" s="58">
        <v>0.93310000000000004</v>
      </c>
      <c r="G151" s="88"/>
      <c r="H151" s="88"/>
      <c r="I151" s="35">
        <f t="shared" si="12"/>
        <v>-1.324123558716217E-2</v>
      </c>
      <c r="J151" s="36">
        <v>45260</v>
      </c>
      <c r="K151" s="80">
        <v>-79</v>
      </c>
      <c r="L151" s="46">
        <v>100</v>
      </c>
      <c r="M151" s="32">
        <v>200</v>
      </c>
      <c r="N151" s="37">
        <v>410231</v>
      </c>
      <c r="O151" s="37">
        <v>3620423</v>
      </c>
      <c r="P151" s="37">
        <v>3620423</v>
      </c>
      <c r="Q151" s="38">
        <v>68</v>
      </c>
      <c r="R151" s="38">
        <v>56</v>
      </c>
      <c r="S151" s="39">
        <f t="shared" si="14"/>
        <v>12</v>
      </c>
      <c r="T151" s="48">
        <v>1</v>
      </c>
      <c r="U151" s="48">
        <v>0.99809999999999999</v>
      </c>
      <c r="V151" s="48">
        <v>0.99939999999999996</v>
      </c>
      <c r="W151" s="48">
        <v>0.99809999999999999</v>
      </c>
      <c r="X151" s="48">
        <v>0.9556</v>
      </c>
      <c r="Y151" s="48">
        <v>0.93510000000000004</v>
      </c>
      <c r="Z151" s="48">
        <v>0.20349999999999999</v>
      </c>
      <c r="AA151" s="48">
        <v>0.29649999999999999</v>
      </c>
      <c r="AB151" s="14" t="s">
        <v>85</v>
      </c>
      <c r="AC151" s="14" t="s">
        <v>86</v>
      </c>
      <c r="AD151" s="49" t="s">
        <v>51</v>
      </c>
      <c r="AE151" s="14" t="s">
        <v>80</v>
      </c>
      <c r="AF151" s="14" t="s">
        <v>87</v>
      </c>
      <c r="AG151" s="49" t="s">
        <v>82</v>
      </c>
      <c r="AH151" s="49" t="s">
        <v>208</v>
      </c>
      <c r="AI151" s="14" t="s">
        <v>80</v>
      </c>
      <c r="AJ151" s="57"/>
      <c r="AK151" s="57"/>
      <c r="AL151" s="57"/>
      <c r="AM151" s="14" t="s">
        <v>80</v>
      </c>
      <c r="AN151" s="15" t="s">
        <v>139</v>
      </c>
      <c r="AO151" s="15" t="s">
        <v>205</v>
      </c>
      <c r="AP151" s="15" t="s">
        <v>99</v>
      </c>
      <c r="AQ151" s="15" t="s">
        <v>100</v>
      </c>
      <c r="AR151" s="15" t="s">
        <v>101</v>
      </c>
      <c r="AS151" s="15"/>
      <c r="AT151" s="15"/>
      <c r="AU151" s="15"/>
      <c r="AV151" s="15"/>
      <c r="AW151" s="15"/>
      <c r="AX151" s="15"/>
      <c r="AY151" s="51">
        <v>23</v>
      </c>
      <c r="AZ151" s="51">
        <v>17</v>
      </c>
      <c r="BA151" s="51">
        <v>2</v>
      </c>
      <c r="BB151" s="51">
        <v>13</v>
      </c>
      <c r="BC151" s="51"/>
      <c r="BD151" s="51">
        <v>4</v>
      </c>
      <c r="BE151" s="51">
        <v>0</v>
      </c>
      <c r="BF151" s="51">
        <v>0</v>
      </c>
      <c r="BG151" s="51">
        <v>4</v>
      </c>
      <c r="BH151" s="51"/>
      <c r="BI151" s="51"/>
      <c r="BJ151" s="51">
        <v>14</v>
      </c>
      <c r="BK151" s="51">
        <v>11</v>
      </c>
      <c r="BL151" s="51">
        <v>5</v>
      </c>
      <c r="BM151" s="51">
        <v>9</v>
      </c>
      <c r="BN151" s="51"/>
      <c r="BO151" s="18">
        <v>224759024</v>
      </c>
      <c r="BP151" s="19">
        <v>35327023</v>
      </c>
      <c r="BQ151" s="19">
        <v>192261304.74000001</v>
      </c>
      <c r="BR151" s="19">
        <v>192244304.74000001</v>
      </c>
      <c r="BS151" s="19">
        <f t="shared" si="13"/>
        <v>192261304.74000001</v>
      </c>
      <c r="BT151" s="50">
        <f t="shared" si="9"/>
        <v>17000</v>
      </c>
      <c r="BU151" s="50">
        <f t="shared" si="10"/>
        <v>260086047</v>
      </c>
      <c r="BV151" s="77" t="s">
        <v>201</v>
      </c>
      <c r="BW151" s="77" t="s">
        <v>202</v>
      </c>
      <c r="BX151" s="77" t="s">
        <v>203</v>
      </c>
    </row>
    <row r="152" spans="1:76" ht="63.75" x14ac:dyDescent="0.25">
      <c r="A152" s="20" t="s">
        <v>172</v>
      </c>
      <c r="B152" s="56">
        <f t="shared" si="15"/>
        <v>44966</v>
      </c>
      <c r="C152" s="32"/>
      <c r="D152" s="32"/>
      <c r="E152" s="58">
        <v>0.95768043637199285</v>
      </c>
      <c r="F152" s="58">
        <v>0.9355</v>
      </c>
      <c r="G152" s="88"/>
      <c r="H152" s="88"/>
      <c r="I152" s="35">
        <f t="shared" si="12"/>
        <v>-2.2180436371992851E-2</v>
      </c>
      <c r="J152" s="36">
        <v>45260</v>
      </c>
      <c r="K152" s="80">
        <v>-85</v>
      </c>
      <c r="L152" s="46">
        <v>100</v>
      </c>
      <c r="M152" s="32">
        <v>200</v>
      </c>
      <c r="N152" s="37">
        <v>411791</v>
      </c>
      <c r="O152" s="37">
        <v>3634463</v>
      </c>
      <c r="P152" s="37">
        <v>3634463</v>
      </c>
      <c r="Q152" s="38">
        <v>69</v>
      </c>
      <c r="R152" s="38">
        <v>57</v>
      </c>
      <c r="S152" s="39">
        <f t="shared" si="14"/>
        <v>12</v>
      </c>
      <c r="T152" s="48">
        <v>1</v>
      </c>
      <c r="U152" s="48">
        <v>0.99809999999999999</v>
      </c>
      <c r="V152" s="48">
        <v>0.99970000000000003</v>
      </c>
      <c r="W152" s="48">
        <v>0.99839999999999995</v>
      </c>
      <c r="X152" s="48">
        <v>0.96789999999999998</v>
      </c>
      <c r="Y152" s="48">
        <v>0.93820000000000003</v>
      </c>
      <c r="Z152" s="48">
        <v>0.33079999999999998</v>
      </c>
      <c r="AA152" s="48">
        <v>0.29870000000000002</v>
      </c>
      <c r="AB152" s="14" t="s">
        <v>85</v>
      </c>
      <c r="AC152" s="14" t="s">
        <v>86</v>
      </c>
      <c r="AD152" s="49" t="s">
        <v>51</v>
      </c>
      <c r="AE152" s="14" t="s">
        <v>80</v>
      </c>
      <c r="AF152" s="14" t="s">
        <v>87</v>
      </c>
      <c r="AG152" s="49" t="s">
        <v>82</v>
      </c>
      <c r="AH152" s="49" t="s">
        <v>208</v>
      </c>
      <c r="AI152" s="14" t="s">
        <v>80</v>
      </c>
      <c r="AJ152" s="57"/>
      <c r="AK152" s="57"/>
      <c r="AL152" s="57"/>
      <c r="AM152" s="14" t="s">
        <v>80</v>
      </c>
      <c r="AN152" s="15" t="s">
        <v>139</v>
      </c>
      <c r="AO152" s="15" t="s">
        <v>205</v>
      </c>
      <c r="AP152" s="15" t="s">
        <v>99</v>
      </c>
      <c r="AQ152" s="15" t="s">
        <v>100</v>
      </c>
      <c r="AR152" s="15" t="s">
        <v>101</v>
      </c>
      <c r="AS152" s="15"/>
      <c r="AT152" s="15"/>
      <c r="AU152" s="15"/>
      <c r="AV152" s="15"/>
      <c r="AW152" s="15"/>
      <c r="AX152" s="15"/>
      <c r="AY152" s="51">
        <v>23</v>
      </c>
      <c r="AZ152" s="51">
        <v>17</v>
      </c>
      <c r="BA152" s="51">
        <v>2</v>
      </c>
      <c r="BB152" s="51">
        <v>13</v>
      </c>
      <c r="BC152" s="51"/>
      <c r="BD152" s="51">
        <v>8</v>
      </c>
      <c r="BE152" s="51">
        <v>8</v>
      </c>
      <c r="BF152" s="51">
        <v>0</v>
      </c>
      <c r="BG152" s="51">
        <v>8</v>
      </c>
      <c r="BH152" s="51"/>
      <c r="BI152" s="51"/>
      <c r="BJ152" s="51">
        <v>15</v>
      </c>
      <c r="BK152" s="51">
        <v>11</v>
      </c>
      <c r="BL152" s="51">
        <v>3</v>
      </c>
      <c r="BM152" s="51">
        <v>10</v>
      </c>
      <c r="BN152" s="51"/>
      <c r="BO152" s="18">
        <v>224759024</v>
      </c>
      <c r="BP152" s="19">
        <v>35327023</v>
      </c>
      <c r="BQ152" s="19">
        <v>192261304.74000001</v>
      </c>
      <c r="BR152" s="19">
        <v>192244304.74000001</v>
      </c>
      <c r="BS152" s="19">
        <f t="shared" si="13"/>
        <v>192261304.74000001</v>
      </c>
      <c r="BT152" s="50">
        <f t="shared" si="9"/>
        <v>17000</v>
      </c>
      <c r="BU152" s="50">
        <f t="shared" si="10"/>
        <v>260086047</v>
      </c>
      <c r="BV152" s="77" t="s">
        <v>201</v>
      </c>
      <c r="BW152" s="77" t="s">
        <v>202</v>
      </c>
      <c r="BX152" s="77" t="s">
        <v>203</v>
      </c>
    </row>
    <row r="153" spans="1:76" ht="63.75" x14ac:dyDescent="0.25">
      <c r="A153" s="20" t="s">
        <v>172</v>
      </c>
      <c r="B153" s="56">
        <f t="shared" si="15"/>
        <v>44973</v>
      </c>
      <c r="C153" s="32"/>
      <c r="D153" s="32"/>
      <c r="E153" s="58">
        <v>0.97007057774762917</v>
      </c>
      <c r="F153" s="58">
        <v>0.93799999999999994</v>
      </c>
      <c r="G153" s="88"/>
      <c r="H153" s="88"/>
      <c r="I153" s="35">
        <f t="shared" si="12"/>
        <v>-3.2070577747629225E-2</v>
      </c>
      <c r="J153" s="36">
        <v>45260</v>
      </c>
      <c r="K153" s="80">
        <v>-84</v>
      </c>
      <c r="L153" s="46">
        <v>70</v>
      </c>
      <c r="M153" s="32">
        <v>140</v>
      </c>
      <c r="N153" s="37">
        <v>412831</v>
      </c>
      <c r="O153" s="37">
        <v>3643823</v>
      </c>
      <c r="P153" s="37">
        <v>3643823</v>
      </c>
      <c r="Q153" s="38">
        <v>70</v>
      </c>
      <c r="R153" s="38">
        <v>58</v>
      </c>
      <c r="S153" s="39">
        <f t="shared" si="14"/>
        <v>12</v>
      </c>
      <c r="T153" s="48">
        <v>1</v>
      </c>
      <c r="U153" s="48">
        <v>0.99809999999999999</v>
      </c>
      <c r="V153" s="48">
        <v>0.99990000000000001</v>
      </c>
      <c r="W153" s="48">
        <v>0.99839999999999995</v>
      </c>
      <c r="X153" s="48">
        <v>0.98099999999999998</v>
      </c>
      <c r="Y153" s="48">
        <v>0.94159999999999999</v>
      </c>
      <c r="Z153" s="48">
        <v>0.47520000000000001</v>
      </c>
      <c r="AA153" s="48">
        <v>0.2994</v>
      </c>
      <c r="AB153" s="14" t="s">
        <v>88</v>
      </c>
      <c r="AC153" s="49" t="s">
        <v>207</v>
      </c>
      <c r="AD153" s="49" t="s">
        <v>89</v>
      </c>
      <c r="AE153" s="14" t="s">
        <v>80</v>
      </c>
      <c r="AF153" s="14" t="s">
        <v>90</v>
      </c>
      <c r="AG153" s="14" t="s">
        <v>91</v>
      </c>
      <c r="AH153" s="49" t="s">
        <v>51</v>
      </c>
      <c r="AI153" s="14" t="s">
        <v>80</v>
      </c>
      <c r="AJ153" s="14" t="s">
        <v>92</v>
      </c>
      <c r="AK153" s="49" t="s">
        <v>82</v>
      </c>
      <c r="AL153" s="49" t="s">
        <v>206</v>
      </c>
      <c r="AM153" s="14" t="s">
        <v>80</v>
      </c>
      <c r="AN153" s="15" t="s">
        <v>139</v>
      </c>
      <c r="AO153" s="15" t="s">
        <v>205</v>
      </c>
      <c r="AP153" s="15" t="s">
        <v>99</v>
      </c>
      <c r="AQ153" s="15" t="s">
        <v>100</v>
      </c>
      <c r="AR153" s="15" t="s">
        <v>101</v>
      </c>
      <c r="AS153" s="15"/>
      <c r="AT153" s="15"/>
      <c r="AU153" s="15"/>
      <c r="AV153" s="15"/>
      <c r="AW153" s="15"/>
      <c r="AX153" s="15"/>
      <c r="AY153" s="51">
        <v>23</v>
      </c>
      <c r="AZ153" s="51">
        <v>17</v>
      </c>
      <c r="BA153" s="51">
        <v>2</v>
      </c>
      <c r="BB153" s="51">
        <v>13</v>
      </c>
      <c r="BC153" s="51"/>
      <c r="BD153" s="51">
        <v>8</v>
      </c>
      <c r="BE153" s="51">
        <v>8</v>
      </c>
      <c r="BF153" s="51">
        <v>0</v>
      </c>
      <c r="BG153" s="51">
        <v>8</v>
      </c>
      <c r="BH153" s="51"/>
      <c r="BI153" s="51"/>
      <c r="BJ153" s="51">
        <v>15</v>
      </c>
      <c r="BK153" s="51">
        <v>11</v>
      </c>
      <c r="BL153" s="51">
        <v>3</v>
      </c>
      <c r="BM153" s="51">
        <v>10</v>
      </c>
      <c r="BN153" s="51"/>
      <c r="BO153" s="18">
        <v>224759024</v>
      </c>
      <c r="BP153" s="19">
        <v>35327023</v>
      </c>
      <c r="BQ153" s="19">
        <v>192261304.74000001</v>
      </c>
      <c r="BR153" s="19">
        <v>192244304.74000001</v>
      </c>
      <c r="BS153" s="19">
        <f t="shared" si="13"/>
        <v>192261304.74000001</v>
      </c>
      <c r="BT153" s="50">
        <f t="shared" si="9"/>
        <v>17000</v>
      </c>
      <c r="BU153" s="50">
        <f t="shared" si="10"/>
        <v>260086047</v>
      </c>
      <c r="BV153" s="77" t="s">
        <v>201</v>
      </c>
      <c r="BW153" s="77" t="s">
        <v>202</v>
      </c>
      <c r="BX153" s="77" t="s">
        <v>203</v>
      </c>
    </row>
    <row r="154" spans="1:76" ht="63.75" x14ac:dyDescent="0.25">
      <c r="A154" s="20" t="s">
        <v>172</v>
      </c>
      <c r="B154" s="56">
        <f t="shared" si="15"/>
        <v>44980</v>
      </c>
      <c r="C154" s="32"/>
      <c r="D154" s="32"/>
      <c r="E154" s="58">
        <v>0.98419999999999996</v>
      </c>
      <c r="F154" s="58">
        <v>0.93940000000000001</v>
      </c>
      <c r="G154" s="88"/>
      <c r="H154" s="88"/>
      <c r="I154" s="35">
        <f t="shared" ref="I154:I174" si="16">F154-E154</f>
        <v>-4.4799999999999951E-2</v>
      </c>
      <c r="J154" s="36">
        <v>45262</v>
      </c>
      <c r="K154" s="80">
        <v>-86</v>
      </c>
      <c r="L154" s="46">
        <v>48</v>
      </c>
      <c r="M154" s="32">
        <v>96</v>
      </c>
      <c r="N154" s="37">
        <v>414037</v>
      </c>
      <c r="O154" s="37">
        <v>3654677</v>
      </c>
      <c r="P154" s="37">
        <v>3654677</v>
      </c>
      <c r="Q154" s="38">
        <v>70</v>
      </c>
      <c r="R154" s="38">
        <v>58</v>
      </c>
      <c r="S154" s="39">
        <f t="shared" si="14"/>
        <v>12</v>
      </c>
      <c r="T154" s="48">
        <v>1</v>
      </c>
      <c r="U154" s="48">
        <v>0.99809999999999999</v>
      </c>
      <c r="V154" s="48">
        <v>1</v>
      </c>
      <c r="W154" s="48">
        <v>0.99839999999999995</v>
      </c>
      <c r="X154" s="48">
        <v>0.99460000000000004</v>
      </c>
      <c r="Y154" s="48">
        <v>0.94340000000000002</v>
      </c>
      <c r="Z154" s="48">
        <v>0.70079999999999998</v>
      </c>
      <c r="AA154" s="48">
        <v>0.30020000000000002</v>
      </c>
      <c r="AB154" s="14" t="s">
        <v>88</v>
      </c>
      <c r="AC154" s="49" t="s">
        <v>207</v>
      </c>
      <c r="AD154" s="49" t="s">
        <v>89</v>
      </c>
      <c r="AE154" s="14" t="s">
        <v>80</v>
      </c>
      <c r="AF154" s="14" t="s">
        <v>90</v>
      </c>
      <c r="AG154" s="14" t="s">
        <v>91</v>
      </c>
      <c r="AH154" s="49" t="s">
        <v>51</v>
      </c>
      <c r="AI154" s="14" t="s">
        <v>80</v>
      </c>
      <c r="AJ154" s="14" t="s">
        <v>92</v>
      </c>
      <c r="AK154" s="49" t="s">
        <v>82</v>
      </c>
      <c r="AL154" s="49" t="s">
        <v>206</v>
      </c>
      <c r="AM154" s="14" t="s">
        <v>80</v>
      </c>
      <c r="AN154" s="15" t="s">
        <v>139</v>
      </c>
      <c r="AO154" s="15" t="s">
        <v>205</v>
      </c>
      <c r="AP154" s="15" t="s">
        <v>99</v>
      </c>
      <c r="AQ154" s="15" t="s">
        <v>100</v>
      </c>
      <c r="AR154" s="15" t="s">
        <v>101</v>
      </c>
      <c r="AS154" s="15"/>
      <c r="AT154" s="15"/>
      <c r="AU154" s="15"/>
      <c r="AV154" s="15"/>
      <c r="AW154" s="15"/>
      <c r="AX154" s="15"/>
      <c r="AY154" s="51">
        <v>23</v>
      </c>
      <c r="AZ154" s="51">
        <v>17</v>
      </c>
      <c r="BA154" s="51">
        <v>2</v>
      </c>
      <c r="BB154" s="51">
        <v>13</v>
      </c>
      <c r="BC154" s="51"/>
      <c r="BD154" s="51">
        <v>8</v>
      </c>
      <c r="BE154" s="51">
        <v>8</v>
      </c>
      <c r="BF154" s="51">
        <v>0</v>
      </c>
      <c r="BG154" s="51">
        <v>8</v>
      </c>
      <c r="BH154" s="51"/>
      <c r="BI154" s="51"/>
      <c r="BJ154" s="51">
        <v>15</v>
      </c>
      <c r="BK154" s="51">
        <v>11</v>
      </c>
      <c r="BL154" s="51">
        <v>3</v>
      </c>
      <c r="BM154" s="51">
        <v>10</v>
      </c>
      <c r="BN154" s="51"/>
      <c r="BO154" s="18">
        <v>224759024</v>
      </c>
      <c r="BP154" s="19">
        <v>35327023</v>
      </c>
      <c r="BQ154" s="19">
        <v>192261304.74000001</v>
      </c>
      <c r="BR154" s="19">
        <v>192244304.74000001</v>
      </c>
      <c r="BS154" s="19">
        <f t="shared" si="13"/>
        <v>192261304.74000001</v>
      </c>
      <c r="BT154" s="50">
        <f t="shared" si="9"/>
        <v>17000</v>
      </c>
      <c r="BU154" s="50">
        <f t="shared" si="10"/>
        <v>260086047</v>
      </c>
      <c r="BV154" s="77" t="s">
        <v>201</v>
      </c>
      <c r="BW154" s="77" t="s">
        <v>202</v>
      </c>
      <c r="BX154" s="77" t="s">
        <v>203</v>
      </c>
    </row>
    <row r="155" spans="1:76" ht="63.75" x14ac:dyDescent="0.25">
      <c r="A155" s="20" t="s">
        <v>172</v>
      </c>
      <c r="B155" s="56">
        <f t="shared" si="15"/>
        <v>44987</v>
      </c>
      <c r="C155" s="32"/>
      <c r="D155" s="32"/>
      <c r="E155" s="58">
        <v>0.99346984618823919</v>
      </c>
      <c r="F155" s="58">
        <v>0.94089999999999996</v>
      </c>
      <c r="G155" s="88"/>
      <c r="H155" s="88"/>
      <c r="I155" s="35">
        <f t="shared" si="16"/>
        <v>-5.2569846188239233E-2</v>
      </c>
      <c r="J155" s="36">
        <v>45260</v>
      </c>
      <c r="K155" s="80">
        <v>-90</v>
      </c>
      <c r="L155" s="46">
        <v>50.5</v>
      </c>
      <c r="M155" s="32">
        <v>101</v>
      </c>
      <c r="N155" s="37">
        <v>415021</v>
      </c>
      <c r="O155" s="37">
        <v>3663533</v>
      </c>
      <c r="P155" s="37">
        <v>3663533</v>
      </c>
      <c r="Q155" s="38">
        <v>71</v>
      </c>
      <c r="R155" s="38">
        <v>59</v>
      </c>
      <c r="S155" s="39">
        <f t="shared" si="14"/>
        <v>12</v>
      </c>
      <c r="T155" s="48">
        <v>1</v>
      </c>
      <c r="U155" s="48">
        <v>0.99809999999999999</v>
      </c>
      <c r="V155" s="48">
        <v>1</v>
      </c>
      <c r="W155" s="48">
        <v>0.99839999999999995</v>
      </c>
      <c r="X155" s="48">
        <v>0.99990000000000001</v>
      </c>
      <c r="Y155" s="48">
        <v>0.94550000000000001</v>
      </c>
      <c r="Z155" s="48">
        <v>0.93789999999999996</v>
      </c>
      <c r="AA155" s="48">
        <v>0.30020000000000002</v>
      </c>
      <c r="AB155" s="14" t="s">
        <v>88</v>
      </c>
      <c r="AC155" s="49" t="s">
        <v>207</v>
      </c>
      <c r="AD155" s="49" t="s">
        <v>89</v>
      </c>
      <c r="AE155" s="14" t="s">
        <v>80</v>
      </c>
      <c r="AF155" s="14" t="s">
        <v>90</v>
      </c>
      <c r="AG155" s="14" t="s">
        <v>91</v>
      </c>
      <c r="AH155" s="49" t="s">
        <v>51</v>
      </c>
      <c r="AI155" s="14" t="s">
        <v>80</v>
      </c>
      <c r="AJ155" s="14" t="s">
        <v>92</v>
      </c>
      <c r="AK155" s="49" t="s">
        <v>82</v>
      </c>
      <c r="AL155" s="49" t="s">
        <v>206</v>
      </c>
      <c r="AM155" s="14" t="s">
        <v>80</v>
      </c>
      <c r="AN155" s="15" t="s">
        <v>139</v>
      </c>
      <c r="AO155" s="15" t="s">
        <v>205</v>
      </c>
      <c r="AP155" s="15" t="s">
        <v>99</v>
      </c>
      <c r="AQ155" s="15" t="s">
        <v>100</v>
      </c>
      <c r="AR155" s="15" t="s">
        <v>101</v>
      </c>
      <c r="AS155" s="15"/>
      <c r="AT155" s="15"/>
      <c r="AU155" s="15"/>
      <c r="AV155" s="15"/>
      <c r="AW155" s="15"/>
      <c r="AX155" s="15"/>
      <c r="AY155" s="51">
        <v>23</v>
      </c>
      <c r="AZ155" s="51">
        <v>17</v>
      </c>
      <c r="BA155" s="51">
        <v>2</v>
      </c>
      <c r="BB155" s="51">
        <v>13</v>
      </c>
      <c r="BC155" s="51"/>
      <c r="BD155" s="51">
        <v>8</v>
      </c>
      <c r="BE155" s="51">
        <v>8</v>
      </c>
      <c r="BF155" s="51">
        <v>0</v>
      </c>
      <c r="BG155" s="51">
        <v>8</v>
      </c>
      <c r="BH155" s="51"/>
      <c r="BI155" s="51"/>
      <c r="BJ155" s="51">
        <v>15</v>
      </c>
      <c r="BK155" s="51">
        <v>11</v>
      </c>
      <c r="BL155" s="51">
        <v>3</v>
      </c>
      <c r="BM155" s="51">
        <v>10</v>
      </c>
      <c r="BN155" s="51"/>
      <c r="BO155" s="18">
        <v>224759024</v>
      </c>
      <c r="BP155" s="19">
        <v>35327023</v>
      </c>
      <c r="BQ155" s="19">
        <v>192261304.74000001</v>
      </c>
      <c r="BR155" s="19">
        <v>192244304.74000001</v>
      </c>
      <c r="BS155" s="19">
        <f t="shared" ref="BS155:BS174" si="17">BQ155</f>
        <v>192261304.74000001</v>
      </c>
      <c r="BT155" s="50">
        <f t="shared" si="9"/>
        <v>17000</v>
      </c>
      <c r="BU155" s="50">
        <f t="shared" si="10"/>
        <v>260086047</v>
      </c>
      <c r="BV155" s="77" t="s">
        <v>201</v>
      </c>
      <c r="BW155" s="77" t="s">
        <v>202</v>
      </c>
      <c r="BX155" s="77" t="s">
        <v>203</v>
      </c>
    </row>
    <row r="156" spans="1:76" ht="63.75" x14ac:dyDescent="0.25">
      <c r="A156" s="20" t="s">
        <v>172</v>
      </c>
      <c r="B156" s="56">
        <f t="shared" si="15"/>
        <v>44994</v>
      </c>
      <c r="C156" s="32"/>
      <c r="D156" s="32"/>
      <c r="E156" s="58">
        <v>0.99734404813249311</v>
      </c>
      <c r="F156" s="58">
        <v>0.94310000000000005</v>
      </c>
      <c r="G156" s="88"/>
      <c r="H156" s="88"/>
      <c r="I156" s="35">
        <f t="shared" si="16"/>
        <v>-5.4244048132493061E-2</v>
      </c>
      <c r="J156" s="36">
        <v>45260</v>
      </c>
      <c r="K156" s="80">
        <v>-91</v>
      </c>
      <c r="L156" s="46">
        <v>50.5</v>
      </c>
      <c r="M156" s="32">
        <v>101</v>
      </c>
      <c r="N156" s="37">
        <v>416023</v>
      </c>
      <c r="O156" s="37">
        <v>3672551</v>
      </c>
      <c r="P156" s="37">
        <v>3672551</v>
      </c>
      <c r="Q156" s="38">
        <v>71</v>
      </c>
      <c r="R156" s="38">
        <v>61</v>
      </c>
      <c r="S156" s="39">
        <f t="shared" si="14"/>
        <v>10</v>
      </c>
      <c r="T156" s="48">
        <v>1</v>
      </c>
      <c r="U156" s="48">
        <v>0.99809999999999999</v>
      </c>
      <c r="V156" s="48">
        <v>1</v>
      </c>
      <c r="W156" s="48">
        <v>0.99839999999999995</v>
      </c>
      <c r="X156" s="48">
        <v>1</v>
      </c>
      <c r="Y156" s="48">
        <v>0.94830000000000003</v>
      </c>
      <c r="Z156" s="48">
        <v>0.99950000000000006</v>
      </c>
      <c r="AA156" s="48">
        <v>0.30020000000000002</v>
      </c>
      <c r="AB156" s="14" t="s">
        <v>88</v>
      </c>
      <c r="AC156" s="49" t="s">
        <v>207</v>
      </c>
      <c r="AD156" s="49" t="s">
        <v>89</v>
      </c>
      <c r="AE156" s="14" t="s">
        <v>80</v>
      </c>
      <c r="AF156" s="14" t="s">
        <v>90</v>
      </c>
      <c r="AG156" s="14" t="s">
        <v>91</v>
      </c>
      <c r="AH156" s="49" t="s">
        <v>51</v>
      </c>
      <c r="AI156" s="14" t="s">
        <v>80</v>
      </c>
      <c r="AJ156" s="14" t="s">
        <v>92</v>
      </c>
      <c r="AK156" s="49" t="s">
        <v>82</v>
      </c>
      <c r="AL156" s="49" t="s">
        <v>206</v>
      </c>
      <c r="AM156" s="14" t="s">
        <v>80</v>
      </c>
      <c r="AN156" s="15" t="s">
        <v>139</v>
      </c>
      <c r="AO156" s="15" t="s">
        <v>205</v>
      </c>
      <c r="AP156" s="15" t="s">
        <v>99</v>
      </c>
      <c r="AQ156" s="15" t="s">
        <v>100</v>
      </c>
      <c r="AR156" s="15" t="s">
        <v>101</v>
      </c>
      <c r="AS156" s="15"/>
      <c r="AT156" s="15"/>
      <c r="AU156" s="15"/>
      <c r="AV156" s="15"/>
      <c r="AW156" s="15"/>
      <c r="AX156" s="15"/>
      <c r="AY156" s="51">
        <v>23</v>
      </c>
      <c r="AZ156" s="51">
        <v>17</v>
      </c>
      <c r="BA156" s="51">
        <v>2</v>
      </c>
      <c r="BB156" s="51">
        <v>13</v>
      </c>
      <c r="BC156" s="51"/>
      <c r="BD156" s="51">
        <v>8</v>
      </c>
      <c r="BE156" s="51">
        <v>8</v>
      </c>
      <c r="BF156" s="51">
        <v>0</v>
      </c>
      <c r="BG156" s="51">
        <v>8</v>
      </c>
      <c r="BH156" s="51"/>
      <c r="BI156" s="51"/>
      <c r="BJ156" s="51">
        <v>15</v>
      </c>
      <c r="BK156" s="51">
        <v>11</v>
      </c>
      <c r="BL156" s="51">
        <v>3</v>
      </c>
      <c r="BM156" s="51">
        <v>10</v>
      </c>
      <c r="BN156" s="51"/>
      <c r="BO156" s="18">
        <v>224759024</v>
      </c>
      <c r="BP156" s="19">
        <v>35327023</v>
      </c>
      <c r="BQ156" s="19">
        <v>192261304.74000001</v>
      </c>
      <c r="BR156" s="19">
        <v>192244304.74000001</v>
      </c>
      <c r="BS156" s="19">
        <f t="shared" si="17"/>
        <v>192261304.74000001</v>
      </c>
      <c r="BT156" s="50">
        <f t="shared" si="9"/>
        <v>17000</v>
      </c>
      <c r="BU156" s="50">
        <f t="shared" si="10"/>
        <v>260086047</v>
      </c>
      <c r="BV156" s="77" t="s">
        <v>201</v>
      </c>
      <c r="BW156" s="77" t="s">
        <v>202</v>
      </c>
      <c r="BX156" s="77" t="s">
        <v>203</v>
      </c>
    </row>
    <row r="157" spans="1:76" ht="63.75" x14ac:dyDescent="0.25">
      <c r="A157" s="20" t="s">
        <v>172</v>
      </c>
      <c r="B157" s="56">
        <f t="shared" si="15"/>
        <v>45001</v>
      </c>
      <c r="C157" s="32"/>
      <c r="D157" s="32"/>
      <c r="E157" s="58">
        <v>1</v>
      </c>
      <c r="F157" s="58">
        <v>0.9456</v>
      </c>
      <c r="G157" s="88"/>
      <c r="H157" s="88"/>
      <c r="I157" s="35">
        <f t="shared" si="16"/>
        <v>-5.4400000000000004E-2</v>
      </c>
      <c r="J157" s="36">
        <v>45260</v>
      </c>
      <c r="K157" s="80">
        <v>-201</v>
      </c>
      <c r="L157" s="32">
        <v>0</v>
      </c>
      <c r="M157" s="32">
        <v>101</v>
      </c>
      <c r="N157" s="37">
        <v>417001</v>
      </c>
      <c r="O157" s="37">
        <v>3681353</v>
      </c>
      <c r="P157" s="37">
        <v>3681353</v>
      </c>
      <c r="Q157" s="38">
        <v>72</v>
      </c>
      <c r="R157" s="38">
        <v>61</v>
      </c>
      <c r="S157" s="39">
        <f t="shared" si="14"/>
        <v>11</v>
      </c>
      <c r="T157" s="48">
        <v>1</v>
      </c>
      <c r="U157" s="48">
        <v>0.99809999999999999</v>
      </c>
      <c r="V157" s="48">
        <v>1</v>
      </c>
      <c r="W157" s="48">
        <v>0.99839999999999995</v>
      </c>
      <c r="X157" s="48">
        <v>1</v>
      </c>
      <c r="Y157" s="48">
        <v>0.95150000000000001</v>
      </c>
      <c r="Z157" s="48">
        <v>1</v>
      </c>
      <c r="AA157" s="48">
        <v>0.30020000000000002</v>
      </c>
      <c r="AB157" s="14" t="s">
        <v>88</v>
      </c>
      <c r="AC157" s="49" t="s">
        <v>207</v>
      </c>
      <c r="AD157" s="49" t="s">
        <v>89</v>
      </c>
      <c r="AE157" s="14" t="s">
        <v>80</v>
      </c>
      <c r="AF157" s="14" t="s">
        <v>90</v>
      </c>
      <c r="AG157" s="14" t="s">
        <v>91</v>
      </c>
      <c r="AH157" s="49" t="s">
        <v>51</v>
      </c>
      <c r="AI157" s="14" t="s">
        <v>80</v>
      </c>
      <c r="AJ157" s="14" t="s">
        <v>92</v>
      </c>
      <c r="AK157" s="49" t="s">
        <v>82</v>
      </c>
      <c r="AL157" s="49" t="s">
        <v>206</v>
      </c>
      <c r="AM157" s="14" t="s">
        <v>80</v>
      </c>
      <c r="AN157" s="15" t="s">
        <v>139</v>
      </c>
      <c r="AO157" s="15" t="s">
        <v>205</v>
      </c>
      <c r="AP157" s="15" t="s">
        <v>99</v>
      </c>
      <c r="AQ157" s="15" t="s">
        <v>100</v>
      </c>
      <c r="AR157" s="15" t="s">
        <v>101</v>
      </c>
      <c r="AS157" s="15"/>
      <c r="AT157" s="15"/>
      <c r="AU157" s="15"/>
      <c r="AV157" s="15"/>
      <c r="AW157" s="15"/>
      <c r="AX157" s="15"/>
      <c r="AY157" s="51">
        <v>23</v>
      </c>
      <c r="AZ157" s="51">
        <v>17</v>
      </c>
      <c r="BA157" s="51">
        <v>2</v>
      </c>
      <c r="BB157" s="51">
        <v>13</v>
      </c>
      <c r="BC157" s="51"/>
      <c r="BD157" s="51">
        <v>8</v>
      </c>
      <c r="BE157" s="51">
        <v>8</v>
      </c>
      <c r="BF157" s="51">
        <v>0</v>
      </c>
      <c r="BG157" s="51">
        <v>8</v>
      </c>
      <c r="BH157" s="51"/>
      <c r="BI157" s="51"/>
      <c r="BJ157" s="51">
        <v>15</v>
      </c>
      <c r="BK157" s="51">
        <v>11</v>
      </c>
      <c r="BL157" s="51">
        <v>3</v>
      </c>
      <c r="BM157" s="51">
        <v>10</v>
      </c>
      <c r="BN157" s="51"/>
      <c r="BO157" s="18">
        <v>224759024</v>
      </c>
      <c r="BP157" s="19">
        <v>35327023</v>
      </c>
      <c r="BQ157" s="19">
        <v>192261304.74000001</v>
      </c>
      <c r="BR157" s="19">
        <v>192244304.74000001</v>
      </c>
      <c r="BS157" s="19">
        <f t="shared" si="17"/>
        <v>192261304.74000001</v>
      </c>
      <c r="BT157" s="50">
        <f t="shared" si="9"/>
        <v>17000</v>
      </c>
      <c r="BU157" s="50">
        <f t="shared" si="10"/>
        <v>260086047</v>
      </c>
      <c r="BV157" s="77" t="s">
        <v>201</v>
      </c>
      <c r="BW157" s="77" t="s">
        <v>202</v>
      </c>
      <c r="BX157" s="77" t="s">
        <v>203</v>
      </c>
    </row>
    <row r="158" spans="1:76" ht="63.75" x14ac:dyDescent="0.25">
      <c r="A158" s="20" t="s">
        <v>172</v>
      </c>
      <c r="B158" s="56">
        <f t="shared" si="15"/>
        <v>45008</v>
      </c>
      <c r="C158" s="32"/>
      <c r="D158" s="32"/>
      <c r="E158" s="58">
        <v>1</v>
      </c>
      <c r="F158" s="58">
        <v>0.94699999999999995</v>
      </c>
      <c r="G158" s="88"/>
      <c r="H158" s="88"/>
      <c r="I158" s="35">
        <f t="shared" si="16"/>
        <v>-5.3000000000000047E-2</v>
      </c>
      <c r="J158" s="36">
        <v>45260</v>
      </c>
      <c r="K158" s="80">
        <v>-208</v>
      </c>
      <c r="L158" s="32">
        <v>0</v>
      </c>
      <c r="M158" s="32">
        <v>103</v>
      </c>
      <c r="N158" s="37">
        <v>417985</v>
      </c>
      <c r="O158" s="37">
        <v>3689717</v>
      </c>
      <c r="P158" s="37">
        <v>3689717</v>
      </c>
      <c r="Q158" s="38">
        <v>72</v>
      </c>
      <c r="R158" s="38">
        <v>62</v>
      </c>
      <c r="S158" s="39">
        <f t="shared" si="14"/>
        <v>10</v>
      </c>
      <c r="T158" s="48">
        <v>1</v>
      </c>
      <c r="U158" s="48">
        <v>0.99809999999999999</v>
      </c>
      <c r="V158" s="48">
        <v>1</v>
      </c>
      <c r="W158" s="48">
        <v>0.99839999999999995</v>
      </c>
      <c r="X158" s="48">
        <v>1</v>
      </c>
      <c r="Y158" s="48">
        <v>0.95330000000000004</v>
      </c>
      <c r="Z158" s="48">
        <v>1</v>
      </c>
      <c r="AA158" s="48">
        <v>0.30099999999999999</v>
      </c>
      <c r="AB158" s="14" t="s">
        <v>88</v>
      </c>
      <c r="AC158" s="49" t="s">
        <v>207</v>
      </c>
      <c r="AD158" s="49" t="s">
        <v>89</v>
      </c>
      <c r="AE158" s="14" t="s">
        <v>80</v>
      </c>
      <c r="AF158" s="14" t="s">
        <v>90</v>
      </c>
      <c r="AG158" s="14" t="s">
        <v>91</v>
      </c>
      <c r="AH158" s="49" t="s">
        <v>51</v>
      </c>
      <c r="AI158" s="14" t="s">
        <v>80</v>
      </c>
      <c r="AJ158" s="14" t="s">
        <v>92</v>
      </c>
      <c r="AK158" s="49" t="s">
        <v>82</v>
      </c>
      <c r="AL158" s="49" t="s">
        <v>206</v>
      </c>
      <c r="AM158" s="14" t="s">
        <v>80</v>
      </c>
      <c r="AN158" s="15" t="s">
        <v>139</v>
      </c>
      <c r="AO158" s="15" t="s">
        <v>205</v>
      </c>
      <c r="AP158" s="15" t="s">
        <v>99</v>
      </c>
      <c r="AQ158" s="15" t="s">
        <v>100</v>
      </c>
      <c r="AR158" s="15" t="s">
        <v>101</v>
      </c>
      <c r="AS158" s="15"/>
      <c r="AT158" s="15"/>
      <c r="AU158" s="15"/>
      <c r="AV158" s="15"/>
      <c r="AW158" s="15"/>
      <c r="AX158" s="15"/>
      <c r="AY158" s="51">
        <v>23</v>
      </c>
      <c r="AZ158" s="51">
        <v>17</v>
      </c>
      <c r="BA158" s="51">
        <v>2</v>
      </c>
      <c r="BB158" s="51">
        <v>13</v>
      </c>
      <c r="BC158" s="51"/>
      <c r="BD158" s="51">
        <v>8</v>
      </c>
      <c r="BE158" s="51">
        <v>8</v>
      </c>
      <c r="BF158" s="51">
        <v>0</v>
      </c>
      <c r="BG158" s="51">
        <v>8</v>
      </c>
      <c r="BH158" s="51"/>
      <c r="BI158" s="51"/>
      <c r="BJ158" s="51">
        <v>15</v>
      </c>
      <c r="BK158" s="51">
        <v>11</v>
      </c>
      <c r="BL158" s="51">
        <v>3</v>
      </c>
      <c r="BM158" s="51">
        <v>10</v>
      </c>
      <c r="BN158" s="51"/>
      <c r="BO158" s="18">
        <v>224759024</v>
      </c>
      <c r="BP158" s="19">
        <v>35327023</v>
      </c>
      <c r="BQ158" s="19">
        <v>192261304.74000001</v>
      </c>
      <c r="BR158" s="19">
        <v>192244304.74000001</v>
      </c>
      <c r="BS158" s="19">
        <f t="shared" si="17"/>
        <v>192261304.74000001</v>
      </c>
      <c r="BT158" s="50">
        <f t="shared" si="9"/>
        <v>17000</v>
      </c>
      <c r="BU158" s="50">
        <f t="shared" si="10"/>
        <v>260086047</v>
      </c>
      <c r="BV158" s="77" t="s">
        <v>201</v>
      </c>
      <c r="BW158" s="77" t="s">
        <v>202</v>
      </c>
      <c r="BX158" s="77" t="s">
        <v>203</v>
      </c>
    </row>
    <row r="159" spans="1:76" ht="63.75" x14ac:dyDescent="0.25">
      <c r="A159" s="20" t="s">
        <v>172</v>
      </c>
      <c r="B159" s="56">
        <f t="shared" si="15"/>
        <v>45015</v>
      </c>
      <c r="C159" s="32"/>
      <c r="D159" s="32"/>
      <c r="E159" s="58">
        <v>1</v>
      </c>
      <c r="F159" s="58">
        <v>0.94830000000000003</v>
      </c>
      <c r="G159" s="88"/>
      <c r="H159" s="88"/>
      <c r="I159" s="35">
        <f t="shared" si="16"/>
        <v>-5.1699999999999968E-2</v>
      </c>
      <c r="J159" s="36">
        <v>45260</v>
      </c>
      <c r="K159" s="80">
        <v>-213</v>
      </c>
      <c r="L159" s="32">
        <v>0</v>
      </c>
      <c r="M159" s="32">
        <v>103</v>
      </c>
      <c r="N159" s="37">
        <v>419017</v>
      </c>
      <c r="O159" s="37">
        <v>3695909</v>
      </c>
      <c r="P159" s="37">
        <v>3695909</v>
      </c>
      <c r="Q159" s="38">
        <v>72</v>
      </c>
      <c r="R159" s="38">
        <v>62</v>
      </c>
      <c r="S159" s="39">
        <f t="shared" si="14"/>
        <v>10</v>
      </c>
      <c r="T159" s="48">
        <v>1</v>
      </c>
      <c r="U159" s="48">
        <v>0.99809999999999999</v>
      </c>
      <c r="V159" s="48">
        <v>1</v>
      </c>
      <c r="W159" s="48">
        <v>0.99839999999999995</v>
      </c>
      <c r="X159" s="48">
        <v>1</v>
      </c>
      <c r="Y159" s="48">
        <v>0.95499999999999996</v>
      </c>
      <c r="Z159" s="48">
        <v>1</v>
      </c>
      <c r="AA159" s="48">
        <v>0.30099999999999999</v>
      </c>
      <c r="AB159" s="14" t="s">
        <v>88</v>
      </c>
      <c r="AC159" s="49" t="s">
        <v>207</v>
      </c>
      <c r="AD159" s="49" t="s">
        <v>89</v>
      </c>
      <c r="AE159" s="14" t="s">
        <v>80</v>
      </c>
      <c r="AF159" s="14" t="s">
        <v>90</v>
      </c>
      <c r="AG159" s="14" t="s">
        <v>91</v>
      </c>
      <c r="AH159" s="49" t="s">
        <v>51</v>
      </c>
      <c r="AI159" s="14" t="s">
        <v>80</v>
      </c>
      <c r="AJ159" s="14" t="s">
        <v>92</v>
      </c>
      <c r="AK159" s="49" t="s">
        <v>82</v>
      </c>
      <c r="AL159" s="49" t="s">
        <v>206</v>
      </c>
      <c r="AM159" s="14" t="s">
        <v>80</v>
      </c>
      <c r="AN159" s="15" t="s">
        <v>139</v>
      </c>
      <c r="AO159" s="15" t="s">
        <v>205</v>
      </c>
      <c r="AP159" s="15" t="s">
        <v>99</v>
      </c>
      <c r="AQ159" s="15" t="s">
        <v>100</v>
      </c>
      <c r="AR159" s="15" t="s">
        <v>101</v>
      </c>
      <c r="AS159" s="15"/>
      <c r="AT159" s="15"/>
      <c r="AU159" s="15"/>
      <c r="AV159" s="15"/>
      <c r="AW159" s="15"/>
      <c r="AX159" s="15"/>
      <c r="AY159" s="51">
        <v>23</v>
      </c>
      <c r="AZ159" s="51">
        <v>17</v>
      </c>
      <c r="BA159" s="51">
        <v>2</v>
      </c>
      <c r="BB159" s="51">
        <v>13</v>
      </c>
      <c r="BC159" s="51"/>
      <c r="BD159" s="51">
        <v>8</v>
      </c>
      <c r="BE159" s="51">
        <v>8</v>
      </c>
      <c r="BF159" s="51">
        <v>0</v>
      </c>
      <c r="BG159" s="51">
        <v>8</v>
      </c>
      <c r="BH159" s="51"/>
      <c r="BI159" s="51"/>
      <c r="BJ159" s="51">
        <v>15</v>
      </c>
      <c r="BK159" s="51">
        <v>11</v>
      </c>
      <c r="BL159" s="51">
        <v>3</v>
      </c>
      <c r="BM159" s="51">
        <v>10</v>
      </c>
      <c r="BN159" s="51"/>
      <c r="BO159" s="18">
        <v>224759024</v>
      </c>
      <c r="BP159" s="19">
        <v>35327023</v>
      </c>
      <c r="BQ159" s="19">
        <v>192261304.74000001</v>
      </c>
      <c r="BR159" s="19">
        <v>192244304.74000001</v>
      </c>
      <c r="BS159" s="19">
        <f t="shared" si="17"/>
        <v>192261304.74000001</v>
      </c>
      <c r="BT159" s="50">
        <f t="shared" si="9"/>
        <v>17000</v>
      </c>
      <c r="BU159" s="50">
        <f t="shared" si="10"/>
        <v>260086047</v>
      </c>
      <c r="BV159" s="77" t="s">
        <v>201</v>
      </c>
      <c r="BW159" s="77" t="s">
        <v>202</v>
      </c>
      <c r="BX159" s="77" t="s">
        <v>203</v>
      </c>
    </row>
    <row r="160" spans="1:76" ht="63.75" x14ac:dyDescent="0.25">
      <c r="A160" s="20" t="s">
        <v>172</v>
      </c>
      <c r="B160" s="56">
        <f t="shared" si="15"/>
        <v>45022</v>
      </c>
      <c r="C160" s="32"/>
      <c r="D160" s="32"/>
      <c r="E160" s="58">
        <v>1</v>
      </c>
      <c r="F160" s="58">
        <v>0.94940000000000002</v>
      </c>
      <c r="G160" s="88"/>
      <c r="H160" s="88"/>
      <c r="I160" s="35">
        <f t="shared" si="16"/>
        <v>-5.0599999999999978E-2</v>
      </c>
      <c r="J160" s="36">
        <v>45260</v>
      </c>
      <c r="K160" s="80">
        <v>-219</v>
      </c>
      <c r="L160" s="32">
        <v>0</v>
      </c>
      <c r="M160" s="32">
        <v>103</v>
      </c>
      <c r="N160" s="37">
        <v>420025</v>
      </c>
      <c r="O160" s="37">
        <v>3701957</v>
      </c>
      <c r="P160" s="37">
        <v>3701957</v>
      </c>
      <c r="Q160" s="38">
        <v>72</v>
      </c>
      <c r="R160" s="38">
        <v>63</v>
      </c>
      <c r="S160" s="39">
        <f t="shared" si="14"/>
        <v>9</v>
      </c>
      <c r="T160" s="48">
        <v>1</v>
      </c>
      <c r="U160" s="48">
        <v>0.99809999999999999</v>
      </c>
      <c r="V160" s="48">
        <v>1</v>
      </c>
      <c r="W160" s="48">
        <v>0.99839999999999995</v>
      </c>
      <c r="X160" s="48">
        <v>1</v>
      </c>
      <c r="Y160" s="48">
        <v>0.95640000000000003</v>
      </c>
      <c r="Z160" s="48">
        <v>1</v>
      </c>
      <c r="AA160" s="48">
        <v>0.30099999999999999</v>
      </c>
      <c r="AB160" s="14" t="s">
        <v>88</v>
      </c>
      <c r="AC160" s="49" t="s">
        <v>207</v>
      </c>
      <c r="AD160" s="49" t="s">
        <v>89</v>
      </c>
      <c r="AE160" s="14" t="s">
        <v>80</v>
      </c>
      <c r="AF160" s="14" t="s">
        <v>90</v>
      </c>
      <c r="AG160" s="14" t="s">
        <v>91</v>
      </c>
      <c r="AH160" s="49" t="s">
        <v>51</v>
      </c>
      <c r="AI160" s="14" t="s">
        <v>80</v>
      </c>
      <c r="AJ160" s="14" t="s">
        <v>92</v>
      </c>
      <c r="AK160" s="49" t="s">
        <v>82</v>
      </c>
      <c r="AL160" s="49" t="s">
        <v>206</v>
      </c>
      <c r="AM160" s="14" t="s">
        <v>80</v>
      </c>
      <c r="AN160" s="15" t="s">
        <v>139</v>
      </c>
      <c r="AO160" s="15" t="s">
        <v>205</v>
      </c>
      <c r="AP160" s="15" t="s">
        <v>99</v>
      </c>
      <c r="AQ160" s="15" t="s">
        <v>100</v>
      </c>
      <c r="AR160" s="15" t="s">
        <v>101</v>
      </c>
      <c r="AS160" s="15"/>
      <c r="AT160" s="15"/>
      <c r="AU160" s="15"/>
      <c r="AV160" s="15"/>
      <c r="AW160" s="15"/>
      <c r="AX160" s="15"/>
      <c r="AY160" s="51">
        <v>23</v>
      </c>
      <c r="AZ160" s="51">
        <v>17</v>
      </c>
      <c r="BA160" s="51">
        <v>2</v>
      </c>
      <c r="BB160" s="51">
        <v>13</v>
      </c>
      <c r="BC160" s="51"/>
      <c r="BD160" s="51">
        <v>8</v>
      </c>
      <c r="BE160" s="51">
        <v>8</v>
      </c>
      <c r="BF160" s="51">
        <v>0</v>
      </c>
      <c r="BG160" s="51">
        <v>8</v>
      </c>
      <c r="BH160" s="51"/>
      <c r="BI160" s="51"/>
      <c r="BJ160" s="51">
        <v>15</v>
      </c>
      <c r="BK160" s="51">
        <v>11</v>
      </c>
      <c r="BL160" s="51">
        <v>3</v>
      </c>
      <c r="BM160" s="51">
        <v>10</v>
      </c>
      <c r="BN160" s="51"/>
      <c r="BO160" s="18">
        <v>224759024</v>
      </c>
      <c r="BP160" s="19">
        <v>35327023</v>
      </c>
      <c r="BQ160" s="19">
        <v>192261304.74000001</v>
      </c>
      <c r="BR160" s="19">
        <v>192244304.74000001</v>
      </c>
      <c r="BS160" s="19">
        <f t="shared" si="17"/>
        <v>192261304.74000001</v>
      </c>
      <c r="BT160" s="50">
        <f t="shared" si="9"/>
        <v>17000</v>
      </c>
      <c r="BU160" s="50">
        <f t="shared" si="10"/>
        <v>260086047</v>
      </c>
      <c r="BV160" s="77" t="s">
        <v>201</v>
      </c>
      <c r="BW160" s="77" t="s">
        <v>202</v>
      </c>
      <c r="BX160" s="77" t="s">
        <v>203</v>
      </c>
    </row>
    <row r="161" spans="1:76" ht="63.75" x14ac:dyDescent="0.25">
      <c r="A161" s="20" t="s">
        <v>172</v>
      </c>
      <c r="B161" s="56">
        <f t="shared" si="15"/>
        <v>45029</v>
      </c>
      <c r="C161" s="32"/>
      <c r="D161" s="32"/>
      <c r="E161" s="58">
        <v>1</v>
      </c>
      <c r="F161" s="58">
        <v>0.95020000000000004</v>
      </c>
      <c r="G161" s="88"/>
      <c r="H161" s="88"/>
      <c r="I161" s="35">
        <f t="shared" si="16"/>
        <v>-4.9799999999999955E-2</v>
      </c>
      <c r="J161" s="36">
        <v>45260</v>
      </c>
      <c r="K161" s="80">
        <v>-231</v>
      </c>
      <c r="L161" s="32">
        <v>0</v>
      </c>
      <c r="M161" s="32">
        <v>103</v>
      </c>
      <c r="N161" s="37">
        <v>421039</v>
      </c>
      <c r="O161" s="37">
        <v>3708041</v>
      </c>
      <c r="P161" s="37">
        <v>3708041</v>
      </c>
      <c r="Q161" s="38">
        <v>72</v>
      </c>
      <c r="R161" s="38">
        <v>63</v>
      </c>
      <c r="S161" s="39">
        <f t="shared" si="14"/>
        <v>9</v>
      </c>
      <c r="T161" s="48">
        <v>1</v>
      </c>
      <c r="U161" s="48">
        <v>0.99809999999999999</v>
      </c>
      <c r="V161" s="48">
        <v>1</v>
      </c>
      <c r="W161" s="48">
        <v>0.99839999999999995</v>
      </c>
      <c r="X161" s="48">
        <v>1</v>
      </c>
      <c r="Y161" s="48">
        <v>0.95730000000000004</v>
      </c>
      <c r="Z161" s="48">
        <v>1</v>
      </c>
      <c r="AA161" s="48">
        <v>0.30099999999999999</v>
      </c>
      <c r="AB161" s="14" t="s">
        <v>88</v>
      </c>
      <c r="AC161" s="49" t="s">
        <v>207</v>
      </c>
      <c r="AD161" s="49" t="s">
        <v>89</v>
      </c>
      <c r="AE161" s="14" t="s">
        <v>80</v>
      </c>
      <c r="AF161" s="14" t="s">
        <v>90</v>
      </c>
      <c r="AG161" s="14" t="s">
        <v>91</v>
      </c>
      <c r="AH161" s="49" t="s">
        <v>51</v>
      </c>
      <c r="AI161" s="14" t="s">
        <v>80</v>
      </c>
      <c r="AJ161" s="14" t="s">
        <v>92</v>
      </c>
      <c r="AK161" s="49" t="s">
        <v>82</v>
      </c>
      <c r="AL161" s="49" t="s">
        <v>206</v>
      </c>
      <c r="AM161" s="14" t="s">
        <v>80</v>
      </c>
      <c r="AN161" s="15" t="s">
        <v>139</v>
      </c>
      <c r="AO161" s="15" t="s">
        <v>205</v>
      </c>
      <c r="AP161" s="15" t="s">
        <v>99</v>
      </c>
      <c r="AQ161" s="15" t="s">
        <v>100</v>
      </c>
      <c r="AR161" s="15" t="s">
        <v>101</v>
      </c>
      <c r="AS161" s="15"/>
      <c r="AT161" s="15"/>
      <c r="AU161" s="15"/>
      <c r="AV161" s="15"/>
      <c r="AW161" s="15"/>
      <c r="AX161" s="15"/>
      <c r="AY161" s="51">
        <v>23</v>
      </c>
      <c r="AZ161" s="51">
        <v>17</v>
      </c>
      <c r="BA161" s="51">
        <v>2</v>
      </c>
      <c r="BB161" s="51">
        <v>13</v>
      </c>
      <c r="BC161" s="51"/>
      <c r="BD161" s="51">
        <v>8</v>
      </c>
      <c r="BE161" s="51">
        <v>8</v>
      </c>
      <c r="BF161" s="51">
        <v>0</v>
      </c>
      <c r="BG161" s="51">
        <v>8</v>
      </c>
      <c r="BH161" s="51"/>
      <c r="BI161" s="51"/>
      <c r="BJ161" s="51">
        <v>15</v>
      </c>
      <c r="BK161" s="51">
        <v>11</v>
      </c>
      <c r="BL161" s="51">
        <v>3</v>
      </c>
      <c r="BM161" s="51">
        <v>10</v>
      </c>
      <c r="BN161" s="51"/>
      <c r="BO161" s="18">
        <v>224759024</v>
      </c>
      <c r="BP161" s="19">
        <v>35327023</v>
      </c>
      <c r="BQ161" s="19">
        <v>192261304.74000001</v>
      </c>
      <c r="BR161" s="19">
        <v>192244304.74000001</v>
      </c>
      <c r="BS161" s="19">
        <f t="shared" si="17"/>
        <v>192261304.74000001</v>
      </c>
      <c r="BT161" s="50">
        <f t="shared" si="9"/>
        <v>17000</v>
      </c>
      <c r="BU161" s="50">
        <f t="shared" si="10"/>
        <v>260086047</v>
      </c>
      <c r="BV161" s="77" t="s">
        <v>201</v>
      </c>
      <c r="BW161" s="77" t="s">
        <v>202</v>
      </c>
      <c r="BX161" s="77" t="s">
        <v>203</v>
      </c>
    </row>
    <row r="162" spans="1:76" ht="63.75" x14ac:dyDescent="0.25">
      <c r="A162" s="20" t="s">
        <v>172</v>
      </c>
      <c r="B162" s="56">
        <f t="shared" si="15"/>
        <v>45036</v>
      </c>
      <c r="C162" s="32"/>
      <c r="D162" s="32"/>
      <c r="E162" s="58">
        <v>1</v>
      </c>
      <c r="F162" s="58">
        <v>0.95109999999999995</v>
      </c>
      <c r="G162" s="88"/>
      <c r="H162" s="88"/>
      <c r="I162" s="35">
        <f t="shared" si="16"/>
        <v>-4.8900000000000055E-2</v>
      </c>
      <c r="J162" s="36">
        <v>45260</v>
      </c>
      <c r="K162" s="80">
        <v>-231</v>
      </c>
      <c r="L162" s="32">
        <v>0</v>
      </c>
      <c r="M162" s="32">
        <v>103</v>
      </c>
      <c r="N162" s="37">
        <v>422095</v>
      </c>
      <c r="O162" s="37">
        <v>3714377</v>
      </c>
      <c r="P162" s="37">
        <v>3714377</v>
      </c>
      <c r="Q162" s="38">
        <v>72</v>
      </c>
      <c r="R162" s="38">
        <v>64</v>
      </c>
      <c r="S162" s="39">
        <f t="shared" si="14"/>
        <v>8</v>
      </c>
      <c r="T162" s="48">
        <v>1</v>
      </c>
      <c r="U162" s="48">
        <v>0.99809999999999999</v>
      </c>
      <c r="V162" s="48">
        <v>1</v>
      </c>
      <c r="W162" s="48">
        <v>0.99839999999999995</v>
      </c>
      <c r="X162" s="48">
        <v>1</v>
      </c>
      <c r="Y162" s="48">
        <v>0.95820000000000005</v>
      </c>
      <c r="Z162" s="48">
        <v>1</v>
      </c>
      <c r="AA162" s="48">
        <v>0.30099999999999999</v>
      </c>
      <c r="AB162" s="14" t="s">
        <v>92</v>
      </c>
      <c r="AC162" s="49" t="s">
        <v>82</v>
      </c>
      <c r="AD162" s="49" t="s">
        <v>206</v>
      </c>
      <c r="AE162" s="14" t="s">
        <v>80</v>
      </c>
      <c r="AF162" s="14"/>
      <c r="AG162" s="14"/>
      <c r="AH162" s="49"/>
      <c r="AI162" s="14"/>
      <c r="AJ162" s="14"/>
      <c r="AK162" s="49"/>
      <c r="AL162" s="49"/>
      <c r="AM162" s="14"/>
      <c r="AN162" s="15" t="s">
        <v>139</v>
      </c>
      <c r="AO162" s="15" t="s">
        <v>102</v>
      </c>
      <c r="AP162" s="15" t="s">
        <v>99</v>
      </c>
      <c r="AQ162" s="15" t="s">
        <v>100</v>
      </c>
      <c r="AR162" s="15" t="s">
        <v>101</v>
      </c>
      <c r="AS162" s="15"/>
      <c r="AT162" s="15"/>
      <c r="AU162" s="15"/>
      <c r="AV162" s="15"/>
      <c r="AW162" s="15"/>
      <c r="AX162" s="15"/>
      <c r="AY162" s="51">
        <v>23</v>
      </c>
      <c r="AZ162" s="51">
        <v>17</v>
      </c>
      <c r="BA162" s="51">
        <v>2</v>
      </c>
      <c r="BB162" s="51">
        <v>13</v>
      </c>
      <c r="BC162" s="51"/>
      <c r="BD162" s="51">
        <v>8</v>
      </c>
      <c r="BE162" s="51">
        <v>8</v>
      </c>
      <c r="BF162" s="51">
        <v>0</v>
      </c>
      <c r="BG162" s="51">
        <v>8</v>
      </c>
      <c r="BH162" s="51"/>
      <c r="BI162" s="51"/>
      <c r="BJ162" s="51">
        <v>15</v>
      </c>
      <c r="BK162" s="51">
        <v>11</v>
      </c>
      <c r="BL162" s="51">
        <v>3</v>
      </c>
      <c r="BM162" s="51">
        <v>10</v>
      </c>
      <c r="BN162" s="51"/>
      <c r="BO162" s="18">
        <v>224759024</v>
      </c>
      <c r="BP162" s="19">
        <v>38535714.009999998</v>
      </c>
      <c r="BQ162" s="19">
        <v>192261304.74000001</v>
      </c>
      <c r="BR162" s="19">
        <v>192244304.74000001</v>
      </c>
      <c r="BS162" s="19">
        <f t="shared" si="17"/>
        <v>192261304.74000001</v>
      </c>
      <c r="BT162" s="50">
        <f t="shared" si="9"/>
        <v>17000</v>
      </c>
      <c r="BU162" s="50">
        <f t="shared" si="10"/>
        <v>263294738.00999999</v>
      </c>
      <c r="BV162" s="77" t="s">
        <v>201</v>
      </c>
      <c r="BW162" s="77" t="s">
        <v>202</v>
      </c>
      <c r="BX162" s="77" t="s">
        <v>203</v>
      </c>
    </row>
    <row r="163" spans="1:76" ht="63.75" x14ac:dyDescent="0.25">
      <c r="A163" s="20" t="s">
        <v>172</v>
      </c>
      <c r="B163" s="56">
        <f t="shared" si="15"/>
        <v>45043</v>
      </c>
      <c r="C163" s="32"/>
      <c r="D163" s="32"/>
      <c r="E163" s="58">
        <v>1</v>
      </c>
      <c r="F163" s="58">
        <v>0.9516</v>
      </c>
      <c r="G163" s="88"/>
      <c r="H163" s="88"/>
      <c r="I163" s="35">
        <f t="shared" si="16"/>
        <v>-4.8399999999999999E-2</v>
      </c>
      <c r="J163" s="36">
        <v>45260</v>
      </c>
      <c r="K163" s="80">
        <v>-250</v>
      </c>
      <c r="L163" s="32">
        <v>0</v>
      </c>
      <c r="M163" s="32">
        <v>103</v>
      </c>
      <c r="N163" s="37">
        <v>422629</v>
      </c>
      <c r="O163" s="37">
        <v>3719183</v>
      </c>
      <c r="P163" s="37">
        <v>3719183</v>
      </c>
      <c r="Q163" s="38">
        <v>72</v>
      </c>
      <c r="R163" s="38">
        <v>64</v>
      </c>
      <c r="S163" s="39">
        <f t="shared" si="14"/>
        <v>8</v>
      </c>
      <c r="T163" s="48">
        <v>1</v>
      </c>
      <c r="U163" s="48">
        <v>0.99850000000000005</v>
      </c>
      <c r="V163" s="48">
        <v>1</v>
      </c>
      <c r="W163" s="48">
        <v>0.99860000000000004</v>
      </c>
      <c r="X163" s="48">
        <v>1</v>
      </c>
      <c r="Y163" s="48">
        <v>0.95860000000000001</v>
      </c>
      <c r="Z163" s="48">
        <v>1</v>
      </c>
      <c r="AA163" s="48">
        <v>0.3115</v>
      </c>
      <c r="AB163" s="14" t="s">
        <v>92</v>
      </c>
      <c r="AC163" s="49" t="s">
        <v>82</v>
      </c>
      <c r="AD163" s="49" t="s">
        <v>206</v>
      </c>
      <c r="AE163" s="14" t="s">
        <v>80</v>
      </c>
      <c r="AF163" s="14"/>
      <c r="AG163" s="49"/>
      <c r="AH163" s="49"/>
      <c r="AI163" s="14"/>
      <c r="AJ163" s="57"/>
      <c r="AK163" s="57"/>
      <c r="AL163" s="57"/>
      <c r="AM163" s="57"/>
      <c r="AN163" s="15" t="s">
        <v>139</v>
      </c>
      <c r="AO163" s="15" t="s">
        <v>102</v>
      </c>
      <c r="AP163" s="15" t="s">
        <v>99</v>
      </c>
      <c r="AQ163" s="15" t="s">
        <v>100</v>
      </c>
      <c r="AR163" s="15" t="s">
        <v>101</v>
      </c>
      <c r="AS163" s="15"/>
      <c r="AT163" s="15"/>
      <c r="AU163" s="15"/>
      <c r="AV163" s="15"/>
      <c r="AW163" s="15"/>
      <c r="AX163" s="15"/>
      <c r="AY163" s="51">
        <v>23</v>
      </c>
      <c r="AZ163" s="51">
        <v>17</v>
      </c>
      <c r="BA163" s="51">
        <v>2</v>
      </c>
      <c r="BB163" s="51">
        <v>13</v>
      </c>
      <c r="BC163" s="51"/>
      <c r="BD163" s="51">
        <v>8</v>
      </c>
      <c r="BE163" s="51">
        <v>8</v>
      </c>
      <c r="BF163" s="51">
        <v>0</v>
      </c>
      <c r="BG163" s="51">
        <v>8</v>
      </c>
      <c r="BH163" s="51"/>
      <c r="BI163" s="51"/>
      <c r="BJ163" s="51">
        <v>15</v>
      </c>
      <c r="BK163" s="51">
        <v>11</v>
      </c>
      <c r="BL163" s="51">
        <v>3</v>
      </c>
      <c r="BM163" s="51">
        <v>10</v>
      </c>
      <c r="BN163" s="51"/>
      <c r="BO163" s="18">
        <v>224759024</v>
      </c>
      <c r="BP163" s="19">
        <v>38535714.009999998</v>
      </c>
      <c r="BQ163" s="19">
        <v>192261304.74000001</v>
      </c>
      <c r="BR163" s="19">
        <v>192244304.74000001</v>
      </c>
      <c r="BS163" s="19">
        <f t="shared" si="17"/>
        <v>192261304.74000001</v>
      </c>
      <c r="BT163" s="50">
        <f t="shared" si="9"/>
        <v>17000</v>
      </c>
      <c r="BU163" s="50">
        <f t="shared" si="10"/>
        <v>263294738.00999999</v>
      </c>
      <c r="BV163" s="77" t="s">
        <v>201</v>
      </c>
      <c r="BW163" s="77" t="s">
        <v>202</v>
      </c>
      <c r="BX163" s="77" t="s">
        <v>203</v>
      </c>
    </row>
    <row r="164" spans="1:76" ht="63.75" x14ac:dyDescent="0.25">
      <c r="A164" s="20" t="s">
        <v>172</v>
      </c>
      <c r="B164" s="56">
        <f t="shared" si="15"/>
        <v>45050</v>
      </c>
      <c r="C164" s="32"/>
      <c r="D164" s="32"/>
      <c r="E164" s="58">
        <v>1</v>
      </c>
      <c r="F164" s="58">
        <v>0.95189999999999997</v>
      </c>
      <c r="G164" s="88"/>
      <c r="H164" s="88"/>
      <c r="I164" s="35">
        <f t="shared" si="16"/>
        <v>-4.8100000000000032E-2</v>
      </c>
      <c r="J164" s="36">
        <v>45260</v>
      </c>
      <c r="K164" s="80">
        <v>-252</v>
      </c>
      <c r="L164" s="32">
        <v>0</v>
      </c>
      <c r="M164" s="32">
        <v>103</v>
      </c>
      <c r="N164" s="37">
        <v>423703</v>
      </c>
      <c r="O164" s="37">
        <v>3728849</v>
      </c>
      <c r="P164" s="37">
        <v>3728849</v>
      </c>
      <c r="Q164" s="38">
        <v>73</v>
      </c>
      <c r="R164" s="38">
        <v>64</v>
      </c>
      <c r="S164" s="39">
        <f t="shared" si="14"/>
        <v>9</v>
      </c>
      <c r="T164" s="48">
        <v>1</v>
      </c>
      <c r="U164" s="48">
        <v>0.99850000000000005</v>
      </c>
      <c r="V164" s="48">
        <v>1</v>
      </c>
      <c r="W164" s="48">
        <v>0.99860000000000004</v>
      </c>
      <c r="X164" s="48">
        <v>1</v>
      </c>
      <c r="Y164" s="48">
        <v>0.9587</v>
      </c>
      <c r="Z164" s="48">
        <v>1</v>
      </c>
      <c r="AA164" s="48">
        <v>0.316</v>
      </c>
      <c r="AB164" s="14" t="s">
        <v>92</v>
      </c>
      <c r="AC164" s="49" t="s">
        <v>82</v>
      </c>
      <c r="AD164" s="49" t="s">
        <v>206</v>
      </c>
      <c r="AE164" s="14" t="s">
        <v>80</v>
      </c>
      <c r="AF164" s="14"/>
      <c r="AG164" s="49"/>
      <c r="AH164" s="49"/>
      <c r="AI164" s="14"/>
      <c r="AJ164" s="57"/>
      <c r="AK164" s="57"/>
      <c r="AL164" s="57"/>
      <c r="AM164" s="57"/>
      <c r="AN164" s="15" t="s">
        <v>139</v>
      </c>
      <c r="AO164" s="15" t="s">
        <v>102</v>
      </c>
      <c r="AP164" s="15" t="s">
        <v>99</v>
      </c>
      <c r="AQ164" s="15" t="s">
        <v>100</v>
      </c>
      <c r="AR164" s="15" t="s">
        <v>101</v>
      </c>
      <c r="AS164" s="15"/>
      <c r="AT164" s="15"/>
      <c r="AU164" s="15"/>
      <c r="AV164" s="15"/>
      <c r="AW164" s="15"/>
      <c r="AX164" s="15"/>
      <c r="AY164" s="51">
        <v>23</v>
      </c>
      <c r="AZ164" s="51">
        <v>17</v>
      </c>
      <c r="BA164" s="51">
        <v>2</v>
      </c>
      <c r="BB164" s="51">
        <v>13</v>
      </c>
      <c r="BC164" s="51"/>
      <c r="BD164" s="51">
        <v>8</v>
      </c>
      <c r="BE164" s="51">
        <v>8</v>
      </c>
      <c r="BF164" s="51">
        <v>0</v>
      </c>
      <c r="BG164" s="51">
        <v>8</v>
      </c>
      <c r="BH164" s="51"/>
      <c r="BI164" s="51"/>
      <c r="BJ164" s="51">
        <v>15</v>
      </c>
      <c r="BK164" s="51">
        <v>11</v>
      </c>
      <c r="BL164" s="51">
        <v>3</v>
      </c>
      <c r="BM164" s="51">
        <v>10</v>
      </c>
      <c r="BN164" s="51"/>
      <c r="BO164" s="18">
        <v>224759024</v>
      </c>
      <c r="BP164" s="19">
        <v>38535714.009999998</v>
      </c>
      <c r="BQ164" s="19">
        <v>192261304.74000001</v>
      </c>
      <c r="BR164" s="19">
        <v>192244304.74000001</v>
      </c>
      <c r="BS164" s="19">
        <f t="shared" si="17"/>
        <v>192261304.74000001</v>
      </c>
      <c r="BT164" s="50">
        <f t="shared" si="9"/>
        <v>17000</v>
      </c>
      <c r="BU164" s="50">
        <f t="shared" si="10"/>
        <v>263294738.00999999</v>
      </c>
      <c r="BV164" s="77" t="s">
        <v>201</v>
      </c>
      <c r="BW164" s="77" t="s">
        <v>202</v>
      </c>
      <c r="BX164" s="77" t="s">
        <v>203</v>
      </c>
    </row>
    <row r="165" spans="1:76" ht="63.75" x14ac:dyDescent="0.25">
      <c r="A165" s="20" t="s">
        <v>172</v>
      </c>
      <c r="B165" s="56">
        <f t="shared" si="15"/>
        <v>45057</v>
      </c>
      <c r="C165" s="32"/>
      <c r="D165" s="32"/>
      <c r="E165" s="58">
        <v>1</v>
      </c>
      <c r="F165" s="58">
        <v>0.95209999999999995</v>
      </c>
      <c r="G165" s="88"/>
      <c r="H165" s="88"/>
      <c r="I165" s="35">
        <f t="shared" si="16"/>
        <v>-4.7900000000000054E-2</v>
      </c>
      <c r="J165" s="36">
        <v>45260</v>
      </c>
      <c r="K165" s="80">
        <v>-259</v>
      </c>
      <c r="L165" s="32">
        <v>0</v>
      </c>
      <c r="M165" s="32">
        <v>103</v>
      </c>
      <c r="N165" s="37">
        <v>424765</v>
      </c>
      <c r="O165" s="37">
        <v>3738407</v>
      </c>
      <c r="P165" s="37">
        <v>3738407</v>
      </c>
      <c r="Q165" s="38">
        <v>73</v>
      </c>
      <c r="R165" s="38">
        <v>64</v>
      </c>
      <c r="S165" s="39">
        <f t="shared" si="14"/>
        <v>9</v>
      </c>
      <c r="T165" s="48">
        <v>1</v>
      </c>
      <c r="U165" s="48">
        <v>0.99850000000000005</v>
      </c>
      <c r="V165" s="48">
        <v>1</v>
      </c>
      <c r="W165" s="48">
        <v>0.99870000000000003</v>
      </c>
      <c r="X165" s="48">
        <v>1</v>
      </c>
      <c r="Y165" s="48">
        <v>0.95889999999999997</v>
      </c>
      <c r="Z165" s="48">
        <v>1</v>
      </c>
      <c r="AA165" s="48">
        <v>0.32200000000000001</v>
      </c>
      <c r="AB165" s="14" t="s">
        <v>92</v>
      </c>
      <c r="AC165" s="49" t="s">
        <v>82</v>
      </c>
      <c r="AD165" s="49" t="s">
        <v>206</v>
      </c>
      <c r="AE165" s="14" t="s">
        <v>80</v>
      </c>
      <c r="AF165" s="14"/>
      <c r="AG165" s="49"/>
      <c r="AH165" s="49"/>
      <c r="AI165" s="14"/>
      <c r="AJ165" s="57"/>
      <c r="AK165" s="57"/>
      <c r="AL165" s="57"/>
      <c r="AM165" s="57"/>
      <c r="AN165" s="15" t="s">
        <v>139</v>
      </c>
      <c r="AO165" s="15" t="s">
        <v>102</v>
      </c>
      <c r="AP165" s="15" t="s">
        <v>99</v>
      </c>
      <c r="AQ165" s="15" t="s">
        <v>100</v>
      </c>
      <c r="AR165" s="15" t="s">
        <v>101</v>
      </c>
      <c r="AS165" s="15"/>
      <c r="AT165" s="15"/>
      <c r="AU165" s="15"/>
      <c r="AV165" s="15"/>
      <c r="AW165" s="15"/>
      <c r="AX165" s="15"/>
      <c r="AY165" s="51">
        <v>23</v>
      </c>
      <c r="AZ165" s="51">
        <v>17</v>
      </c>
      <c r="BA165" s="51">
        <v>2</v>
      </c>
      <c r="BB165" s="51">
        <v>13</v>
      </c>
      <c r="BC165" s="51"/>
      <c r="BD165" s="51">
        <v>8</v>
      </c>
      <c r="BE165" s="51">
        <v>8</v>
      </c>
      <c r="BF165" s="51">
        <v>0</v>
      </c>
      <c r="BG165" s="51">
        <v>8</v>
      </c>
      <c r="BH165" s="51"/>
      <c r="BI165" s="51"/>
      <c r="BJ165" s="51">
        <v>15</v>
      </c>
      <c r="BK165" s="51">
        <v>11</v>
      </c>
      <c r="BL165" s="51">
        <v>3</v>
      </c>
      <c r="BM165" s="51">
        <v>10</v>
      </c>
      <c r="BN165" s="51"/>
      <c r="BO165" s="18">
        <v>224759024</v>
      </c>
      <c r="BP165" s="19">
        <v>38535714.009999998</v>
      </c>
      <c r="BQ165" s="19">
        <v>192261304.74000001</v>
      </c>
      <c r="BR165" s="19">
        <v>192244304.74000001</v>
      </c>
      <c r="BS165" s="19">
        <f t="shared" si="17"/>
        <v>192261304.74000001</v>
      </c>
      <c r="BT165" s="50">
        <f t="shared" si="9"/>
        <v>17000</v>
      </c>
      <c r="BU165" s="50">
        <f t="shared" si="10"/>
        <v>263294738.00999999</v>
      </c>
      <c r="BV165" s="77" t="s">
        <v>201</v>
      </c>
      <c r="BW165" s="77" t="s">
        <v>202</v>
      </c>
      <c r="BX165" s="77" t="s">
        <v>203</v>
      </c>
    </row>
    <row r="166" spans="1:76" ht="63.75" x14ac:dyDescent="0.25">
      <c r="A166" s="20" t="s">
        <v>172</v>
      </c>
      <c r="B166" s="56">
        <f t="shared" si="15"/>
        <v>45064</v>
      </c>
      <c r="C166" s="32"/>
      <c r="D166" s="32"/>
      <c r="E166" s="58">
        <v>1</v>
      </c>
      <c r="F166" s="58">
        <v>0.95279999999999998</v>
      </c>
      <c r="G166" s="87"/>
      <c r="H166" s="87"/>
      <c r="I166" s="35">
        <f t="shared" si="16"/>
        <v>-4.720000000000002E-2</v>
      </c>
      <c r="J166" s="36">
        <v>45260</v>
      </c>
      <c r="K166" s="80">
        <v>-262</v>
      </c>
      <c r="L166" s="32">
        <v>0</v>
      </c>
      <c r="M166" s="32">
        <v>103</v>
      </c>
      <c r="N166" s="37">
        <v>425809</v>
      </c>
      <c r="O166" s="37">
        <v>3747803</v>
      </c>
      <c r="P166" s="37">
        <v>3747803</v>
      </c>
      <c r="Q166" s="38">
        <v>73</v>
      </c>
      <c r="R166" s="38">
        <v>64</v>
      </c>
      <c r="S166" s="39">
        <f t="shared" si="14"/>
        <v>9</v>
      </c>
      <c r="T166" s="48">
        <v>1</v>
      </c>
      <c r="U166" s="48">
        <v>0.99860000000000004</v>
      </c>
      <c r="V166" s="48">
        <v>1</v>
      </c>
      <c r="W166" s="48">
        <v>0.99870000000000003</v>
      </c>
      <c r="X166" s="48">
        <v>1</v>
      </c>
      <c r="Y166" s="48">
        <v>0.95979999999999999</v>
      </c>
      <c r="Z166" s="48">
        <v>1</v>
      </c>
      <c r="AA166" s="48">
        <v>0.32229999999999998</v>
      </c>
      <c r="AB166" s="14" t="s">
        <v>92</v>
      </c>
      <c r="AC166" s="49" t="s">
        <v>82</v>
      </c>
      <c r="AD166" s="49" t="s">
        <v>206</v>
      </c>
      <c r="AE166" s="14" t="s">
        <v>80</v>
      </c>
      <c r="AF166" s="14"/>
      <c r="AG166" s="49"/>
      <c r="AH166" s="49"/>
      <c r="AI166" s="14"/>
      <c r="AJ166" s="57"/>
      <c r="AK166" s="57"/>
      <c r="AL166" s="57"/>
      <c r="AM166" s="57"/>
      <c r="AN166" s="15" t="s">
        <v>139</v>
      </c>
      <c r="AO166" s="15" t="s">
        <v>102</v>
      </c>
      <c r="AP166" s="15" t="s">
        <v>99</v>
      </c>
      <c r="AQ166" s="15" t="s">
        <v>100</v>
      </c>
      <c r="AR166" s="15" t="s">
        <v>101</v>
      </c>
      <c r="AS166" s="15"/>
      <c r="AT166" s="15"/>
      <c r="AU166" s="15"/>
      <c r="AV166" s="15"/>
      <c r="AW166" s="15"/>
      <c r="AX166" s="15"/>
      <c r="AY166" s="51">
        <v>23</v>
      </c>
      <c r="AZ166" s="51">
        <v>17</v>
      </c>
      <c r="BA166" s="51">
        <v>2</v>
      </c>
      <c r="BB166" s="51">
        <v>13</v>
      </c>
      <c r="BC166" s="51"/>
      <c r="BD166" s="51">
        <v>8</v>
      </c>
      <c r="BE166" s="51">
        <v>8</v>
      </c>
      <c r="BF166" s="51">
        <v>0</v>
      </c>
      <c r="BG166" s="51">
        <v>8</v>
      </c>
      <c r="BH166" s="51"/>
      <c r="BI166" s="51"/>
      <c r="BJ166" s="51">
        <v>15</v>
      </c>
      <c r="BK166" s="51">
        <v>11</v>
      </c>
      <c r="BL166" s="51">
        <v>3</v>
      </c>
      <c r="BM166" s="51">
        <v>10</v>
      </c>
      <c r="BN166" s="51"/>
      <c r="BO166" s="18">
        <v>224759024</v>
      </c>
      <c r="BP166" s="19">
        <v>38535714.009999998</v>
      </c>
      <c r="BQ166" s="19">
        <v>192261304.74000001</v>
      </c>
      <c r="BR166" s="19">
        <v>192244304.74000001</v>
      </c>
      <c r="BS166" s="19">
        <f t="shared" si="17"/>
        <v>192261304.74000001</v>
      </c>
      <c r="BT166" s="50">
        <f t="shared" si="9"/>
        <v>17000</v>
      </c>
      <c r="BU166" s="50">
        <f t="shared" si="10"/>
        <v>263294738.00999999</v>
      </c>
      <c r="BV166" s="77" t="s">
        <v>201</v>
      </c>
      <c r="BW166" s="77" t="s">
        <v>202</v>
      </c>
      <c r="BX166" s="77" t="s">
        <v>203</v>
      </c>
    </row>
    <row r="167" spans="1:76" ht="63.75" x14ac:dyDescent="0.25">
      <c r="A167" s="20" t="s">
        <v>172</v>
      </c>
      <c r="B167" s="56">
        <f t="shared" si="15"/>
        <v>45071</v>
      </c>
      <c r="C167" s="32"/>
      <c r="D167" s="32"/>
      <c r="E167" s="58">
        <v>1</v>
      </c>
      <c r="F167" s="58">
        <v>0.95309999999999995</v>
      </c>
      <c r="G167" s="87"/>
      <c r="H167" s="87"/>
      <c r="I167" s="35">
        <f t="shared" si="16"/>
        <v>-4.6900000000000053E-2</v>
      </c>
      <c r="J167" s="36">
        <v>45260</v>
      </c>
      <c r="K167" s="80">
        <v>-262</v>
      </c>
      <c r="L167" s="32">
        <v>0</v>
      </c>
      <c r="M167" s="32">
        <v>103</v>
      </c>
      <c r="N167" s="37">
        <v>426829</v>
      </c>
      <c r="O167" s="37">
        <v>3756983</v>
      </c>
      <c r="P167" s="37">
        <v>3756983</v>
      </c>
      <c r="Q167" s="38">
        <v>74</v>
      </c>
      <c r="R167" s="38">
        <v>64</v>
      </c>
      <c r="S167" s="39">
        <f t="shared" si="14"/>
        <v>10</v>
      </c>
      <c r="T167" s="48">
        <v>1</v>
      </c>
      <c r="U167" s="48">
        <v>0.99860000000000004</v>
      </c>
      <c r="V167" s="48">
        <v>1</v>
      </c>
      <c r="W167" s="48">
        <v>0.99870000000000003</v>
      </c>
      <c r="X167" s="48">
        <v>1</v>
      </c>
      <c r="Y167" s="48">
        <v>0.96020000000000005</v>
      </c>
      <c r="Z167" s="48">
        <v>1</v>
      </c>
      <c r="AA167" s="48">
        <v>0.32229999999999998</v>
      </c>
      <c r="AB167" s="14" t="s">
        <v>92</v>
      </c>
      <c r="AC167" s="49" t="s">
        <v>82</v>
      </c>
      <c r="AD167" s="49" t="s">
        <v>206</v>
      </c>
      <c r="AE167" s="14" t="s">
        <v>80</v>
      </c>
      <c r="AF167" s="14"/>
      <c r="AG167" s="49"/>
      <c r="AH167" s="49"/>
      <c r="AI167" s="14"/>
      <c r="AJ167" s="57"/>
      <c r="AK167" s="57"/>
      <c r="AL167" s="57"/>
      <c r="AM167" s="57"/>
      <c r="AN167" s="15" t="s">
        <v>139</v>
      </c>
      <c r="AO167" s="15" t="s">
        <v>102</v>
      </c>
      <c r="AP167" s="15" t="s">
        <v>99</v>
      </c>
      <c r="AQ167" s="15" t="s">
        <v>100</v>
      </c>
      <c r="AR167" s="15" t="s">
        <v>101</v>
      </c>
      <c r="AS167" s="15"/>
      <c r="AT167" s="15"/>
      <c r="AU167" s="15"/>
      <c r="AV167" s="15"/>
      <c r="AW167" s="15"/>
      <c r="AX167" s="15"/>
      <c r="AY167" s="51">
        <v>23</v>
      </c>
      <c r="AZ167" s="51">
        <v>17</v>
      </c>
      <c r="BA167" s="51">
        <v>2</v>
      </c>
      <c r="BB167" s="51">
        <v>13</v>
      </c>
      <c r="BC167" s="51"/>
      <c r="BD167" s="51">
        <v>8</v>
      </c>
      <c r="BE167" s="51">
        <v>8</v>
      </c>
      <c r="BF167" s="51">
        <v>0</v>
      </c>
      <c r="BG167" s="51">
        <v>8</v>
      </c>
      <c r="BH167" s="51"/>
      <c r="BI167" s="51"/>
      <c r="BJ167" s="51">
        <v>15</v>
      </c>
      <c r="BK167" s="51">
        <v>11</v>
      </c>
      <c r="BL167" s="51">
        <v>3</v>
      </c>
      <c r="BM167" s="51">
        <v>10</v>
      </c>
      <c r="BN167" s="51"/>
      <c r="BO167" s="18">
        <v>224759024</v>
      </c>
      <c r="BP167" s="19">
        <v>38535714.009999998</v>
      </c>
      <c r="BQ167" s="19">
        <v>192261304.74000001</v>
      </c>
      <c r="BR167" s="19">
        <v>192244304.74000001</v>
      </c>
      <c r="BS167" s="19">
        <f t="shared" si="17"/>
        <v>192261304.74000001</v>
      </c>
      <c r="BT167" s="50">
        <f t="shared" si="9"/>
        <v>17000</v>
      </c>
      <c r="BU167" s="50">
        <f t="shared" si="10"/>
        <v>263294738.00999999</v>
      </c>
      <c r="BV167" s="77" t="s">
        <v>201</v>
      </c>
      <c r="BW167" s="77" t="s">
        <v>202</v>
      </c>
      <c r="BX167" s="77" t="s">
        <v>203</v>
      </c>
    </row>
    <row r="168" spans="1:76" ht="63.75" x14ac:dyDescent="0.25">
      <c r="A168" s="20" t="s">
        <v>172</v>
      </c>
      <c r="B168" s="56">
        <f t="shared" si="15"/>
        <v>45078</v>
      </c>
      <c r="C168" s="32"/>
      <c r="D168" s="32"/>
      <c r="E168" s="58">
        <v>1</v>
      </c>
      <c r="F168" s="58">
        <v>0.95350000000000001</v>
      </c>
      <c r="G168" s="87"/>
      <c r="H168" s="87"/>
      <c r="I168" s="35">
        <f>F224-E224</f>
        <v>0</v>
      </c>
      <c r="J168" s="36">
        <v>45260</v>
      </c>
      <c r="K168" s="80">
        <v>-262</v>
      </c>
      <c r="L168" s="32">
        <v>0</v>
      </c>
      <c r="M168" s="32">
        <v>103</v>
      </c>
      <c r="N168" s="37">
        <v>427843</v>
      </c>
      <c r="O168" s="37">
        <v>3766109</v>
      </c>
      <c r="P168" s="37">
        <v>3766109</v>
      </c>
      <c r="Q168" s="38">
        <v>75</v>
      </c>
      <c r="R168" s="38">
        <v>64</v>
      </c>
      <c r="S168" s="39">
        <f>Q224-R224</f>
        <v>0</v>
      </c>
      <c r="T168" s="48">
        <v>1</v>
      </c>
      <c r="U168" s="48">
        <v>0.99860000000000004</v>
      </c>
      <c r="V168" s="48">
        <v>1</v>
      </c>
      <c r="W168" s="48">
        <v>0.99870000000000003</v>
      </c>
      <c r="X168" s="48">
        <v>1</v>
      </c>
      <c r="Y168" s="48">
        <v>0.96020000000000005</v>
      </c>
      <c r="Z168" s="48">
        <v>1</v>
      </c>
      <c r="AA168" s="48">
        <v>0.32229999999999998</v>
      </c>
      <c r="AB168" s="14" t="s">
        <v>92</v>
      </c>
      <c r="AC168" s="49" t="s">
        <v>82</v>
      </c>
      <c r="AD168" s="49" t="s">
        <v>206</v>
      </c>
      <c r="AE168" s="14" t="s">
        <v>80</v>
      </c>
      <c r="AF168" s="14"/>
      <c r="AG168" s="49"/>
      <c r="AH168" s="49"/>
      <c r="AI168" s="14"/>
      <c r="AJ168" s="57"/>
      <c r="AK168" s="57"/>
      <c r="AL168" s="57"/>
      <c r="AM168" s="57"/>
      <c r="AN168" s="15" t="s">
        <v>139</v>
      </c>
      <c r="AO168" s="15" t="s">
        <v>102</v>
      </c>
      <c r="AP168" s="15" t="s">
        <v>99</v>
      </c>
      <c r="AQ168" s="15" t="s">
        <v>100</v>
      </c>
      <c r="AR168" s="15" t="s">
        <v>101</v>
      </c>
      <c r="AS168" s="15"/>
      <c r="AT168" s="15"/>
      <c r="AU168" s="15"/>
      <c r="AV168" s="15"/>
      <c r="AW168" s="15"/>
      <c r="AX168" s="15"/>
      <c r="AY168" s="51">
        <v>23</v>
      </c>
      <c r="AZ168" s="51">
        <v>17</v>
      </c>
      <c r="BA168" s="51">
        <v>2</v>
      </c>
      <c r="BB168" s="51">
        <v>13</v>
      </c>
      <c r="BC168" s="51"/>
      <c r="BD168" s="51">
        <v>8</v>
      </c>
      <c r="BE168" s="51">
        <v>8</v>
      </c>
      <c r="BF168" s="51">
        <v>0</v>
      </c>
      <c r="BG168" s="51">
        <v>8</v>
      </c>
      <c r="BH168" s="51"/>
      <c r="BI168" s="51"/>
      <c r="BJ168" s="51">
        <v>15</v>
      </c>
      <c r="BK168" s="51">
        <v>11</v>
      </c>
      <c r="BL168" s="51">
        <v>3</v>
      </c>
      <c r="BM168" s="51">
        <v>10</v>
      </c>
      <c r="BN168" s="51"/>
      <c r="BO168" s="18">
        <v>224759024</v>
      </c>
      <c r="BP168" s="19">
        <v>38535714.009999998</v>
      </c>
      <c r="BQ168" s="19">
        <v>192261304.74000001</v>
      </c>
      <c r="BR168" s="19">
        <v>192244304.74000001</v>
      </c>
      <c r="BS168" s="19">
        <f>BQ224</f>
        <v>0</v>
      </c>
      <c r="BT168" s="50">
        <f>BQ224-BR224</f>
        <v>0</v>
      </c>
      <c r="BU168" s="50">
        <f>BO224+BP224</f>
        <v>0</v>
      </c>
      <c r="BV168" s="77" t="s">
        <v>201</v>
      </c>
      <c r="BW168" s="77" t="s">
        <v>202</v>
      </c>
      <c r="BX168" s="77" t="s">
        <v>203</v>
      </c>
    </row>
    <row r="169" spans="1:76" ht="63.75" x14ac:dyDescent="0.25">
      <c r="A169" s="20" t="s">
        <v>172</v>
      </c>
      <c r="B169" s="56">
        <f t="shared" si="15"/>
        <v>45085</v>
      </c>
      <c r="C169" s="32"/>
      <c r="D169" s="32"/>
      <c r="E169" s="58">
        <v>1</v>
      </c>
      <c r="F169" s="58">
        <v>0.95399999999999996</v>
      </c>
      <c r="G169" s="87"/>
      <c r="H169" s="87"/>
      <c r="I169" s="35">
        <f t="shared" si="16"/>
        <v>-4.6000000000000041E-2</v>
      </c>
      <c r="J169" s="36">
        <v>45260</v>
      </c>
      <c r="K169" s="80">
        <v>-264</v>
      </c>
      <c r="L169" s="32">
        <v>0</v>
      </c>
      <c r="M169" s="32">
        <v>103</v>
      </c>
      <c r="N169" s="37">
        <v>428839</v>
      </c>
      <c r="O169" s="37">
        <v>3775073</v>
      </c>
      <c r="P169" s="37">
        <v>3775073</v>
      </c>
      <c r="Q169" s="38">
        <v>75</v>
      </c>
      <c r="R169" s="38">
        <v>64</v>
      </c>
      <c r="S169" s="39">
        <f t="shared" si="14"/>
        <v>11</v>
      </c>
      <c r="T169" s="48">
        <v>1</v>
      </c>
      <c r="U169" s="48">
        <v>0.99870000000000003</v>
      </c>
      <c r="V169" s="48">
        <v>1</v>
      </c>
      <c r="W169" s="48">
        <v>0.99870000000000003</v>
      </c>
      <c r="X169" s="48">
        <v>1</v>
      </c>
      <c r="Y169" s="48">
        <v>0.96120000000000005</v>
      </c>
      <c r="Z169" s="48">
        <v>1</v>
      </c>
      <c r="AA169" s="48">
        <v>0.32869999999999999</v>
      </c>
      <c r="AB169" s="14" t="s">
        <v>92</v>
      </c>
      <c r="AC169" s="49" t="s">
        <v>82</v>
      </c>
      <c r="AD169" s="49" t="s">
        <v>206</v>
      </c>
      <c r="AE169" s="14" t="s">
        <v>80</v>
      </c>
      <c r="AF169" s="14"/>
      <c r="AG169" s="49"/>
      <c r="AH169" s="49"/>
      <c r="AI169" s="14"/>
      <c r="AJ169" s="57"/>
      <c r="AK169" s="57"/>
      <c r="AL169" s="57"/>
      <c r="AM169" s="57"/>
      <c r="AN169" s="15" t="s">
        <v>139</v>
      </c>
      <c r="AO169" s="15" t="s">
        <v>102</v>
      </c>
      <c r="AP169" s="15" t="s">
        <v>99</v>
      </c>
      <c r="AQ169" s="15" t="s">
        <v>100</v>
      </c>
      <c r="AR169" s="15" t="s">
        <v>101</v>
      </c>
      <c r="AS169" s="15"/>
      <c r="AT169" s="15"/>
      <c r="AU169" s="15"/>
      <c r="AV169" s="15"/>
      <c r="AW169" s="15"/>
      <c r="AX169" s="15"/>
      <c r="AY169" s="51">
        <v>23</v>
      </c>
      <c r="AZ169" s="51">
        <v>17</v>
      </c>
      <c r="BA169" s="51">
        <v>2</v>
      </c>
      <c r="BB169" s="51">
        <v>13</v>
      </c>
      <c r="BC169" s="51"/>
      <c r="BD169" s="51">
        <v>8</v>
      </c>
      <c r="BE169" s="51">
        <v>8</v>
      </c>
      <c r="BF169" s="51">
        <v>0</v>
      </c>
      <c r="BG169" s="51">
        <v>8</v>
      </c>
      <c r="BH169" s="51"/>
      <c r="BI169" s="51"/>
      <c r="BJ169" s="51">
        <v>15</v>
      </c>
      <c r="BK169" s="51">
        <v>11</v>
      </c>
      <c r="BL169" s="51">
        <v>3</v>
      </c>
      <c r="BM169" s="51">
        <v>10</v>
      </c>
      <c r="BN169" s="51"/>
      <c r="BO169" s="18">
        <v>224759024</v>
      </c>
      <c r="BP169" s="19">
        <v>38535714.009999998</v>
      </c>
      <c r="BQ169" s="19">
        <v>192261304.74000001</v>
      </c>
      <c r="BR169" s="19">
        <v>192244304.74000001</v>
      </c>
      <c r="BS169" s="19">
        <f t="shared" si="17"/>
        <v>192261304.74000001</v>
      </c>
      <c r="BT169" s="50">
        <f t="shared" si="9"/>
        <v>17000</v>
      </c>
      <c r="BU169" s="50">
        <f t="shared" si="10"/>
        <v>263294738.00999999</v>
      </c>
      <c r="BV169" s="77" t="s">
        <v>201</v>
      </c>
      <c r="BW169" s="77" t="s">
        <v>202</v>
      </c>
      <c r="BX169" s="77" t="s">
        <v>203</v>
      </c>
    </row>
    <row r="170" spans="1:76" ht="63.75" x14ac:dyDescent="0.25">
      <c r="A170" s="20" t="s">
        <v>172</v>
      </c>
      <c r="B170" s="56">
        <f t="shared" si="15"/>
        <v>45092</v>
      </c>
      <c r="C170" s="32"/>
      <c r="D170" s="32"/>
      <c r="E170" s="58">
        <v>1</v>
      </c>
      <c r="F170" s="58">
        <v>0.95499999999999996</v>
      </c>
      <c r="G170" s="87"/>
      <c r="H170" s="87"/>
      <c r="I170" s="35">
        <f t="shared" si="16"/>
        <v>-4.500000000000004E-2</v>
      </c>
      <c r="J170" s="36">
        <v>45260</v>
      </c>
      <c r="K170" s="80">
        <v>-262</v>
      </c>
      <c r="L170" s="32">
        <v>0</v>
      </c>
      <c r="M170" s="32">
        <v>113</v>
      </c>
      <c r="N170" s="37">
        <v>429937</v>
      </c>
      <c r="O170" s="37">
        <v>3784955</v>
      </c>
      <c r="P170" s="37">
        <v>3784955</v>
      </c>
      <c r="Q170" s="38">
        <v>76</v>
      </c>
      <c r="R170" s="38">
        <v>64</v>
      </c>
      <c r="S170" s="39">
        <f t="shared" si="14"/>
        <v>12</v>
      </c>
      <c r="T170" s="48">
        <v>1</v>
      </c>
      <c r="U170" s="48">
        <v>0.99870000000000003</v>
      </c>
      <c r="V170" s="48">
        <v>1</v>
      </c>
      <c r="W170" s="48">
        <v>0.99870000000000003</v>
      </c>
      <c r="X170" s="48">
        <v>1</v>
      </c>
      <c r="Y170" s="48">
        <v>0.96260000000000001</v>
      </c>
      <c r="Z170" s="48">
        <v>1</v>
      </c>
      <c r="AA170" s="48">
        <v>0.32869999999999999</v>
      </c>
      <c r="AB170" s="14" t="s">
        <v>92</v>
      </c>
      <c r="AC170" s="49" t="s">
        <v>82</v>
      </c>
      <c r="AD170" s="49" t="s">
        <v>206</v>
      </c>
      <c r="AE170" s="14" t="s">
        <v>80</v>
      </c>
      <c r="AF170" s="14"/>
      <c r="AG170" s="49"/>
      <c r="AH170" s="49"/>
      <c r="AI170" s="14"/>
      <c r="AJ170" s="57"/>
      <c r="AK170" s="57"/>
      <c r="AL170" s="57"/>
      <c r="AM170" s="57"/>
      <c r="AN170" s="15" t="s">
        <v>139</v>
      </c>
      <c r="AO170" s="15" t="s">
        <v>102</v>
      </c>
      <c r="AP170" s="15" t="s">
        <v>99</v>
      </c>
      <c r="AQ170" s="15" t="s">
        <v>100</v>
      </c>
      <c r="AR170" s="15" t="s">
        <v>101</v>
      </c>
      <c r="AS170" s="15"/>
      <c r="AT170" s="15"/>
      <c r="AU170" s="15"/>
      <c r="AV170" s="15"/>
      <c r="AW170" s="15"/>
      <c r="AX170" s="15"/>
      <c r="AY170" s="51">
        <v>23</v>
      </c>
      <c r="AZ170" s="51">
        <v>17</v>
      </c>
      <c r="BA170" s="51">
        <v>2</v>
      </c>
      <c r="BB170" s="51">
        <v>13</v>
      </c>
      <c r="BC170" s="51"/>
      <c r="BD170" s="51">
        <v>8</v>
      </c>
      <c r="BE170" s="51">
        <v>8</v>
      </c>
      <c r="BF170" s="51">
        <v>0</v>
      </c>
      <c r="BG170" s="51">
        <v>8</v>
      </c>
      <c r="BH170" s="51"/>
      <c r="BI170" s="51"/>
      <c r="BJ170" s="51">
        <v>15</v>
      </c>
      <c r="BK170" s="51">
        <v>11</v>
      </c>
      <c r="BL170" s="51">
        <v>3</v>
      </c>
      <c r="BM170" s="51">
        <v>10</v>
      </c>
      <c r="BN170" s="51"/>
      <c r="BO170" s="18">
        <v>224759024</v>
      </c>
      <c r="BP170" s="19">
        <v>38535714.009999998</v>
      </c>
      <c r="BQ170" s="19">
        <v>192261304.74000001</v>
      </c>
      <c r="BR170" s="19">
        <v>192244304.74000001</v>
      </c>
      <c r="BS170" s="19">
        <f t="shared" si="17"/>
        <v>192261304.74000001</v>
      </c>
      <c r="BT170" s="50">
        <f t="shared" si="9"/>
        <v>17000</v>
      </c>
      <c r="BU170" s="50">
        <f t="shared" si="10"/>
        <v>263294738.00999999</v>
      </c>
      <c r="BV170" s="77" t="s">
        <v>201</v>
      </c>
      <c r="BW170" s="77" t="s">
        <v>202</v>
      </c>
      <c r="BX170" s="77" t="s">
        <v>203</v>
      </c>
    </row>
    <row r="171" spans="1:76" ht="63.75" x14ac:dyDescent="0.25">
      <c r="A171" s="20" t="s">
        <v>172</v>
      </c>
      <c r="B171" s="56">
        <f t="shared" si="15"/>
        <v>45099</v>
      </c>
      <c r="C171" s="32"/>
      <c r="D171" s="32"/>
      <c r="E171" s="58">
        <v>1</v>
      </c>
      <c r="F171" s="58">
        <v>0.95589999999999997</v>
      </c>
      <c r="G171" s="87"/>
      <c r="H171" s="87"/>
      <c r="I171" s="35">
        <f t="shared" si="16"/>
        <v>-4.4100000000000028E-2</v>
      </c>
      <c r="J171" s="36">
        <v>45260</v>
      </c>
      <c r="K171" s="80">
        <v>-262</v>
      </c>
      <c r="L171" s="32">
        <v>0</v>
      </c>
      <c r="M171" s="32">
        <v>109</v>
      </c>
      <c r="N171" s="37">
        <v>430783</v>
      </c>
      <c r="O171" s="37">
        <v>3792569</v>
      </c>
      <c r="P171" s="37">
        <v>3792569</v>
      </c>
      <c r="Q171" s="38">
        <v>76</v>
      </c>
      <c r="R171" s="38">
        <v>64</v>
      </c>
      <c r="S171" s="39">
        <f t="shared" si="14"/>
        <v>12</v>
      </c>
      <c r="T171" s="48">
        <v>1</v>
      </c>
      <c r="U171" s="48">
        <v>0.99870000000000003</v>
      </c>
      <c r="V171" s="48">
        <v>1</v>
      </c>
      <c r="W171" s="48">
        <v>0.99870000000000003</v>
      </c>
      <c r="X171" s="48">
        <v>1</v>
      </c>
      <c r="Y171" s="48">
        <v>0.96379999999999999</v>
      </c>
      <c r="Z171" s="48">
        <v>1</v>
      </c>
      <c r="AA171" s="48">
        <v>0.32869999999999999</v>
      </c>
      <c r="AB171" s="14" t="s">
        <v>92</v>
      </c>
      <c r="AC171" s="49" t="s">
        <v>82</v>
      </c>
      <c r="AD171" s="49" t="s">
        <v>206</v>
      </c>
      <c r="AE171" s="14" t="s">
        <v>80</v>
      </c>
      <c r="AF171" s="14"/>
      <c r="AG171" s="49"/>
      <c r="AH171" s="49"/>
      <c r="AI171" s="14"/>
      <c r="AJ171" s="57"/>
      <c r="AK171" s="57"/>
      <c r="AL171" s="57"/>
      <c r="AM171" s="57"/>
      <c r="AN171" s="15" t="s">
        <v>139</v>
      </c>
      <c r="AO171" s="15" t="s">
        <v>102</v>
      </c>
      <c r="AP171" s="15" t="s">
        <v>99</v>
      </c>
      <c r="AQ171" s="15" t="s">
        <v>100</v>
      </c>
      <c r="AR171" s="15" t="s">
        <v>101</v>
      </c>
      <c r="AS171" s="15"/>
      <c r="AT171" s="15"/>
      <c r="AU171" s="15"/>
      <c r="AV171" s="15"/>
      <c r="AW171" s="15"/>
      <c r="AX171" s="15"/>
      <c r="AY171" s="51">
        <v>23</v>
      </c>
      <c r="AZ171" s="51">
        <v>17</v>
      </c>
      <c r="BA171" s="51">
        <v>2</v>
      </c>
      <c r="BB171" s="51">
        <v>13</v>
      </c>
      <c r="BC171" s="51"/>
      <c r="BD171" s="51">
        <v>8</v>
      </c>
      <c r="BE171" s="51">
        <v>8</v>
      </c>
      <c r="BF171" s="51">
        <v>0</v>
      </c>
      <c r="BG171" s="51">
        <v>8</v>
      </c>
      <c r="BH171" s="51"/>
      <c r="BI171" s="51"/>
      <c r="BJ171" s="51">
        <v>15</v>
      </c>
      <c r="BK171" s="51">
        <v>11</v>
      </c>
      <c r="BL171" s="51">
        <v>3</v>
      </c>
      <c r="BM171" s="51">
        <v>10</v>
      </c>
      <c r="BN171" s="51"/>
      <c r="BO171" s="18">
        <v>224759024</v>
      </c>
      <c r="BP171" s="19">
        <v>38535714.009999998</v>
      </c>
      <c r="BQ171" s="19">
        <v>192261304.74000001</v>
      </c>
      <c r="BR171" s="19">
        <v>192244304.74000001</v>
      </c>
      <c r="BS171" s="19">
        <f t="shared" si="17"/>
        <v>192261304.74000001</v>
      </c>
      <c r="BT171" s="50">
        <f t="shared" si="9"/>
        <v>17000</v>
      </c>
      <c r="BU171" s="50">
        <f t="shared" si="10"/>
        <v>263294738.00999999</v>
      </c>
      <c r="BV171" s="77" t="s">
        <v>201</v>
      </c>
      <c r="BW171" s="77" t="s">
        <v>202</v>
      </c>
      <c r="BX171" s="77" t="s">
        <v>203</v>
      </c>
    </row>
    <row r="172" spans="1:76" ht="63.75" x14ac:dyDescent="0.25">
      <c r="A172" s="20" t="s">
        <v>172</v>
      </c>
      <c r="B172" s="56">
        <f t="shared" si="15"/>
        <v>45106</v>
      </c>
      <c r="C172" s="32"/>
      <c r="D172" s="32"/>
      <c r="E172" s="58">
        <v>1</v>
      </c>
      <c r="F172" s="58">
        <v>0.95630000000000004</v>
      </c>
      <c r="G172" s="87"/>
      <c r="H172" s="87"/>
      <c r="I172" s="35">
        <f t="shared" si="16"/>
        <v>-4.3699999999999961E-2</v>
      </c>
      <c r="J172" s="36">
        <v>45260</v>
      </c>
      <c r="K172" s="80">
        <v>-262</v>
      </c>
      <c r="L172" s="32">
        <v>0</v>
      </c>
      <c r="M172" s="32">
        <v>92</v>
      </c>
      <c r="N172" s="37">
        <v>431203</v>
      </c>
      <c r="O172" s="37">
        <v>3796349</v>
      </c>
      <c r="P172" s="37">
        <v>3796349</v>
      </c>
      <c r="Q172" s="38">
        <v>76</v>
      </c>
      <c r="R172" s="38">
        <v>64</v>
      </c>
      <c r="S172" s="39">
        <f t="shared" si="14"/>
        <v>12</v>
      </c>
      <c r="T172" s="48">
        <v>1</v>
      </c>
      <c r="U172" s="48">
        <v>0.99870000000000003</v>
      </c>
      <c r="V172" s="48">
        <v>1</v>
      </c>
      <c r="W172" s="48">
        <v>0.99870000000000003</v>
      </c>
      <c r="X172" s="48">
        <v>1</v>
      </c>
      <c r="Y172" s="48">
        <v>0.96409999999999996</v>
      </c>
      <c r="Z172" s="48">
        <v>1</v>
      </c>
      <c r="AA172" s="48">
        <v>0.32869999999999999</v>
      </c>
      <c r="AB172" s="14" t="s">
        <v>92</v>
      </c>
      <c r="AC172" s="49" t="s">
        <v>82</v>
      </c>
      <c r="AD172" s="49" t="s">
        <v>206</v>
      </c>
      <c r="AE172" s="14" t="s">
        <v>80</v>
      </c>
      <c r="AF172" s="14"/>
      <c r="AG172" s="49"/>
      <c r="AH172" s="49"/>
      <c r="AI172" s="14"/>
      <c r="AJ172" s="57"/>
      <c r="AK172" s="57"/>
      <c r="AL172" s="57"/>
      <c r="AM172" s="57"/>
      <c r="AN172" s="15" t="s">
        <v>139</v>
      </c>
      <c r="AO172" s="15" t="s">
        <v>102</v>
      </c>
      <c r="AP172" s="15" t="s">
        <v>99</v>
      </c>
      <c r="AQ172" s="15" t="s">
        <v>100</v>
      </c>
      <c r="AR172" s="15" t="s">
        <v>101</v>
      </c>
      <c r="AS172" s="15"/>
      <c r="AT172" s="15"/>
      <c r="AU172" s="15"/>
      <c r="AV172" s="15"/>
      <c r="AW172" s="15"/>
      <c r="AX172" s="15"/>
      <c r="AY172" s="51">
        <v>23</v>
      </c>
      <c r="AZ172" s="51">
        <v>17</v>
      </c>
      <c r="BA172" s="51">
        <v>2</v>
      </c>
      <c r="BB172" s="51">
        <v>13</v>
      </c>
      <c r="BC172" s="51"/>
      <c r="BD172" s="51">
        <v>8</v>
      </c>
      <c r="BE172" s="51">
        <v>8</v>
      </c>
      <c r="BF172" s="51">
        <v>0</v>
      </c>
      <c r="BG172" s="51">
        <v>8</v>
      </c>
      <c r="BH172" s="51"/>
      <c r="BI172" s="51"/>
      <c r="BJ172" s="51">
        <v>15</v>
      </c>
      <c r="BK172" s="51">
        <v>11</v>
      </c>
      <c r="BL172" s="51">
        <v>3</v>
      </c>
      <c r="BM172" s="51">
        <v>10</v>
      </c>
      <c r="BN172" s="51"/>
      <c r="BO172" s="18">
        <v>224759024</v>
      </c>
      <c r="BP172" s="19">
        <v>38535714.009999998</v>
      </c>
      <c r="BQ172" s="19">
        <v>192261304.74000001</v>
      </c>
      <c r="BR172" s="19">
        <v>192244304.74000001</v>
      </c>
      <c r="BS172" s="19">
        <f t="shared" si="17"/>
        <v>192261304.74000001</v>
      </c>
      <c r="BT172" s="50">
        <f t="shared" si="9"/>
        <v>17000</v>
      </c>
      <c r="BU172" s="50">
        <f t="shared" si="10"/>
        <v>263294738.00999999</v>
      </c>
      <c r="BV172" s="77" t="s">
        <v>201</v>
      </c>
      <c r="BW172" s="77" t="s">
        <v>202</v>
      </c>
      <c r="BX172" s="77" t="s">
        <v>203</v>
      </c>
    </row>
    <row r="173" spans="1:76" ht="63.75" x14ac:dyDescent="0.25">
      <c r="A173" s="20" t="s">
        <v>172</v>
      </c>
      <c r="B173" s="56">
        <f t="shared" si="15"/>
        <v>45113</v>
      </c>
      <c r="C173" s="32"/>
      <c r="D173" s="32"/>
      <c r="E173" s="58">
        <v>1</v>
      </c>
      <c r="F173" s="58">
        <v>0.95699999999999996</v>
      </c>
      <c r="G173" s="87"/>
      <c r="H173" s="87"/>
      <c r="I173" s="35">
        <f t="shared" si="16"/>
        <v>-4.3000000000000038E-2</v>
      </c>
      <c r="J173" s="36">
        <v>45260</v>
      </c>
      <c r="K173" s="80">
        <v>-262</v>
      </c>
      <c r="L173" s="32">
        <v>0</v>
      </c>
      <c r="M173" s="32">
        <v>110</v>
      </c>
      <c r="N173" s="37">
        <v>432007</v>
      </c>
      <c r="O173" s="37">
        <v>3803585</v>
      </c>
      <c r="P173" s="37">
        <v>3803585</v>
      </c>
      <c r="Q173" s="38">
        <v>77</v>
      </c>
      <c r="R173" s="38">
        <v>64</v>
      </c>
      <c r="S173" s="39">
        <f t="shared" si="14"/>
        <v>13</v>
      </c>
      <c r="T173" s="48">
        <v>1</v>
      </c>
      <c r="U173" s="48">
        <v>0.99870000000000003</v>
      </c>
      <c r="V173" s="48">
        <v>1</v>
      </c>
      <c r="W173" s="48">
        <v>0.99870000000000003</v>
      </c>
      <c r="X173" s="48">
        <v>1</v>
      </c>
      <c r="Y173" s="48">
        <v>0.96479999999999999</v>
      </c>
      <c r="Z173" s="48">
        <v>1</v>
      </c>
      <c r="AA173" s="48">
        <v>0.33139999999999997</v>
      </c>
      <c r="AB173" s="14" t="s">
        <v>92</v>
      </c>
      <c r="AC173" s="49" t="s">
        <v>82</v>
      </c>
      <c r="AD173" s="49" t="s">
        <v>206</v>
      </c>
      <c r="AE173" s="14" t="s">
        <v>80</v>
      </c>
      <c r="AF173" s="14"/>
      <c r="AG173" s="49"/>
      <c r="AH173" s="49"/>
      <c r="AI173" s="14"/>
      <c r="AJ173" s="57"/>
      <c r="AK173" s="57"/>
      <c r="AL173" s="57"/>
      <c r="AM173" s="57"/>
      <c r="AN173" s="15" t="s">
        <v>139</v>
      </c>
      <c r="AO173" s="15" t="s">
        <v>102</v>
      </c>
      <c r="AP173" s="15" t="s">
        <v>99</v>
      </c>
      <c r="AQ173" s="15" t="s">
        <v>100</v>
      </c>
      <c r="AR173" s="15" t="s">
        <v>101</v>
      </c>
      <c r="AS173" s="15"/>
      <c r="AT173" s="15"/>
      <c r="AU173" s="15"/>
      <c r="AV173" s="15"/>
      <c r="AW173" s="15"/>
      <c r="AX173" s="15"/>
      <c r="AY173" s="51">
        <v>23</v>
      </c>
      <c r="AZ173" s="51">
        <v>17</v>
      </c>
      <c r="BA173" s="51">
        <v>2</v>
      </c>
      <c r="BB173" s="51">
        <v>13</v>
      </c>
      <c r="BC173" s="51"/>
      <c r="BD173" s="51">
        <v>8</v>
      </c>
      <c r="BE173" s="51">
        <v>8</v>
      </c>
      <c r="BF173" s="51">
        <v>0</v>
      </c>
      <c r="BG173" s="51">
        <v>8</v>
      </c>
      <c r="BH173" s="51"/>
      <c r="BI173" s="51"/>
      <c r="BJ173" s="51">
        <v>15</v>
      </c>
      <c r="BK173" s="51">
        <v>11</v>
      </c>
      <c r="BL173" s="51">
        <v>3</v>
      </c>
      <c r="BM173" s="51">
        <v>10</v>
      </c>
      <c r="BN173" s="51"/>
      <c r="BO173" s="18">
        <v>224759024</v>
      </c>
      <c r="BP173" s="19">
        <v>38535714.009999998</v>
      </c>
      <c r="BQ173" s="19">
        <v>192261304.74000001</v>
      </c>
      <c r="BR173" s="19">
        <v>192244304.74000001</v>
      </c>
      <c r="BS173" s="19">
        <f t="shared" si="17"/>
        <v>192261304.74000001</v>
      </c>
      <c r="BT173" s="50">
        <f t="shared" si="9"/>
        <v>17000</v>
      </c>
      <c r="BU173" s="50">
        <f t="shared" si="10"/>
        <v>263294738.00999999</v>
      </c>
      <c r="BV173" s="77" t="s">
        <v>201</v>
      </c>
      <c r="BW173" s="77" t="s">
        <v>202</v>
      </c>
      <c r="BX173" s="77" t="s">
        <v>203</v>
      </c>
    </row>
    <row r="174" spans="1:76" ht="63.75" x14ac:dyDescent="0.25">
      <c r="A174" s="20" t="s">
        <v>172</v>
      </c>
      <c r="B174" s="56">
        <f t="shared" si="15"/>
        <v>45120</v>
      </c>
      <c r="C174" s="32"/>
      <c r="D174" s="32"/>
      <c r="E174" s="58">
        <v>1</v>
      </c>
      <c r="F174" s="58">
        <v>0.95740000000000003</v>
      </c>
      <c r="G174" s="87"/>
      <c r="H174" s="87"/>
      <c r="I174" s="35">
        <f t="shared" si="16"/>
        <v>-4.2599999999999971E-2</v>
      </c>
      <c r="J174" s="36">
        <v>45260</v>
      </c>
      <c r="K174" s="80">
        <v>-262</v>
      </c>
      <c r="L174" s="32">
        <v>0</v>
      </c>
      <c r="M174" s="32">
        <v>110</v>
      </c>
      <c r="N174" s="37">
        <v>432799</v>
      </c>
      <c r="O174" s="37">
        <v>3810713</v>
      </c>
      <c r="P174" s="37">
        <v>3810713</v>
      </c>
      <c r="Q174" s="38">
        <v>77</v>
      </c>
      <c r="R174" s="38">
        <v>64</v>
      </c>
      <c r="S174" s="39">
        <f t="shared" si="14"/>
        <v>13</v>
      </c>
      <c r="T174" s="48">
        <v>1</v>
      </c>
      <c r="U174" s="48">
        <v>0.99870000000000003</v>
      </c>
      <c r="V174" s="48">
        <v>1</v>
      </c>
      <c r="W174" s="48">
        <v>0.99870000000000003</v>
      </c>
      <c r="X174" s="48">
        <v>1</v>
      </c>
      <c r="Y174" s="48">
        <v>0.96509999999999996</v>
      </c>
      <c r="Z174" s="48">
        <v>1</v>
      </c>
      <c r="AA174" s="48">
        <v>0.33529999999999999</v>
      </c>
      <c r="AB174" s="14" t="s">
        <v>92</v>
      </c>
      <c r="AC174" s="49" t="s">
        <v>82</v>
      </c>
      <c r="AD174" s="49" t="s">
        <v>206</v>
      </c>
      <c r="AE174" s="14" t="s">
        <v>80</v>
      </c>
      <c r="AF174" s="14"/>
      <c r="AG174" s="49"/>
      <c r="AH174" s="49"/>
      <c r="AI174" s="14"/>
      <c r="AJ174" s="57"/>
      <c r="AK174" s="57"/>
      <c r="AL174" s="57"/>
      <c r="AM174" s="57"/>
      <c r="AN174" s="15" t="s">
        <v>139</v>
      </c>
      <c r="AO174" s="15" t="s">
        <v>102</v>
      </c>
      <c r="AP174" s="15" t="s">
        <v>99</v>
      </c>
      <c r="AQ174" s="15" t="s">
        <v>100</v>
      </c>
      <c r="AR174" s="15" t="s">
        <v>101</v>
      </c>
      <c r="AS174" s="15"/>
      <c r="AT174" s="15"/>
      <c r="AU174" s="15"/>
      <c r="AV174" s="15"/>
      <c r="AW174" s="15"/>
      <c r="AX174" s="15"/>
      <c r="AY174" s="51">
        <v>23</v>
      </c>
      <c r="AZ174" s="51">
        <v>17</v>
      </c>
      <c r="BA174" s="51">
        <v>2</v>
      </c>
      <c r="BB174" s="51">
        <v>13</v>
      </c>
      <c r="BC174" s="51"/>
      <c r="BD174" s="51">
        <v>8</v>
      </c>
      <c r="BE174" s="51">
        <v>8</v>
      </c>
      <c r="BF174" s="51">
        <v>0</v>
      </c>
      <c r="BG174" s="51">
        <v>8</v>
      </c>
      <c r="BH174" s="51"/>
      <c r="BI174" s="51"/>
      <c r="BJ174" s="51">
        <v>15</v>
      </c>
      <c r="BK174" s="51">
        <v>11</v>
      </c>
      <c r="BL174" s="51">
        <v>3</v>
      </c>
      <c r="BM174" s="51">
        <v>10</v>
      </c>
      <c r="BN174" s="51"/>
      <c r="BO174" s="18">
        <v>224759024</v>
      </c>
      <c r="BP174" s="19">
        <v>38535714.009999998</v>
      </c>
      <c r="BQ174" s="19">
        <v>192261304.74000001</v>
      </c>
      <c r="BR174" s="19">
        <v>192244304.74000001</v>
      </c>
      <c r="BS174" s="19">
        <f t="shared" si="17"/>
        <v>192261304.74000001</v>
      </c>
      <c r="BT174" s="50">
        <f t="shared" si="9"/>
        <v>17000</v>
      </c>
      <c r="BU174" s="50">
        <f t="shared" si="10"/>
        <v>207294738.00999999</v>
      </c>
      <c r="BV174" s="77" t="s">
        <v>201</v>
      </c>
      <c r="BW174" s="77" t="s">
        <v>202</v>
      </c>
      <c r="BX174" s="77" t="s">
        <v>203</v>
      </c>
    </row>
    <row r="175" spans="1:76" x14ac:dyDescent="0.25">
      <c r="A175" s="20" t="s">
        <v>172</v>
      </c>
      <c r="B175" s="56">
        <f t="shared" si="15"/>
        <v>45127</v>
      </c>
      <c r="C175" s="32"/>
      <c r="D175" s="32"/>
      <c r="E175" s="58">
        <v>1</v>
      </c>
      <c r="F175" s="32"/>
      <c r="G175" s="32"/>
      <c r="H175" s="32"/>
      <c r="I175" s="32"/>
      <c r="J175" s="32"/>
      <c r="K175" s="80"/>
      <c r="L175" s="32"/>
      <c r="M175" s="32"/>
      <c r="N175" s="39"/>
      <c r="O175" s="39"/>
      <c r="P175" s="39"/>
      <c r="Q175" s="39"/>
      <c r="R175" s="39"/>
      <c r="S175" s="39"/>
      <c r="T175" s="40"/>
      <c r="U175" s="40"/>
      <c r="V175" s="40"/>
      <c r="W175" s="40"/>
      <c r="X175" s="40"/>
      <c r="Y175" s="40"/>
      <c r="Z175" s="40"/>
      <c r="AA175" s="40"/>
      <c r="AB175" s="41"/>
      <c r="AC175" s="41"/>
      <c r="AD175" s="41"/>
      <c r="AE175" s="41"/>
      <c r="AF175" s="41"/>
      <c r="AG175" s="41"/>
      <c r="AH175" s="41"/>
      <c r="AI175" s="41"/>
      <c r="AJ175" s="41"/>
      <c r="AK175" s="41"/>
      <c r="AL175" s="41"/>
      <c r="AM175" s="41"/>
      <c r="AN175" s="42"/>
      <c r="AO175" s="42"/>
      <c r="AP175" s="42"/>
      <c r="AQ175" s="42"/>
      <c r="AR175" s="42"/>
      <c r="AS175" s="42"/>
      <c r="AT175" s="42"/>
      <c r="AU175" s="42"/>
      <c r="AV175" s="42"/>
      <c r="AW175" s="42"/>
      <c r="AX175" s="42"/>
      <c r="AY175" s="43"/>
      <c r="AZ175" s="43"/>
      <c r="BA175" s="43"/>
      <c r="BB175" s="43"/>
      <c r="BC175" s="43"/>
      <c r="BD175" s="43"/>
      <c r="BE175" s="43"/>
      <c r="BF175" s="43"/>
      <c r="BG175" s="43"/>
      <c r="BH175" s="43"/>
      <c r="BI175" s="43"/>
      <c r="BJ175" s="43"/>
      <c r="BK175" s="43"/>
      <c r="BL175" s="43"/>
      <c r="BM175" s="43"/>
      <c r="BN175" s="43"/>
      <c r="BO175" s="44"/>
      <c r="BP175" s="44"/>
      <c r="BQ175" s="44"/>
      <c r="BR175" s="44"/>
      <c r="BS175" s="44"/>
      <c r="BT175" s="44"/>
      <c r="BU175" s="44"/>
      <c r="BV175" s="76"/>
      <c r="BW175" s="76"/>
      <c r="BX175" s="76"/>
    </row>
    <row r="176" spans="1:76" x14ac:dyDescent="0.25">
      <c r="A176" s="20" t="s">
        <v>172</v>
      </c>
      <c r="B176" s="56">
        <f t="shared" si="15"/>
        <v>45134</v>
      </c>
      <c r="C176" s="32"/>
      <c r="D176" s="32"/>
      <c r="E176" s="58">
        <v>1</v>
      </c>
      <c r="F176" s="32"/>
      <c r="G176" s="32"/>
      <c r="H176" s="32"/>
      <c r="I176" s="32"/>
      <c r="J176" s="32"/>
      <c r="K176" s="80"/>
      <c r="L176" s="32"/>
      <c r="M176" s="32"/>
      <c r="N176" s="39"/>
      <c r="O176" s="39"/>
      <c r="P176" s="39"/>
      <c r="Q176" s="39"/>
      <c r="R176" s="39"/>
      <c r="S176" s="39"/>
      <c r="T176" s="40"/>
      <c r="U176" s="40"/>
      <c r="V176" s="40"/>
      <c r="W176" s="40"/>
      <c r="X176" s="40"/>
      <c r="Y176" s="40"/>
      <c r="Z176" s="40"/>
      <c r="AA176" s="40"/>
      <c r="AB176" s="41"/>
      <c r="AC176" s="41"/>
      <c r="AD176" s="41"/>
      <c r="AE176" s="41"/>
      <c r="AF176" s="41"/>
      <c r="AG176" s="41"/>
      <c r="AH176" s="41"/>
      <c r="AI176" s="41"/>
      <c r="AJ176" s="41"/>
      <c r="AK176" s="41"/>
      <c r="AL176" s="41"/>
      <c r="AM176" s="41"/>
      <c r="AN176" s="42"/>
      <c r="AO176" s="42"/>
      <c r="AP176" s="42"/>
      <c r="AQ176" s="42"/>
      <c r="AR176" s="42"/>
      <c r="AS176" s="42"/>
      <c r="AT176" s="42"/>
      <c r="AU176" s="42"/>
      <c r="AV176" s="42"/>
      <c r="AW176" s="42"/>
      <c r="AX176" s="42"/>
      <c r="AY176" s="43"/>
      <c r="AZ176" s="43"/>
      <c r="BA176" s="43"/>
      <c r="BB176" s="43"/>
      <c r="BC176" s="43"/>
      <c r="BD176" s="43"/>
      <c r="BE176" s="43"/>
      <c r="BF176" s="43"/>
      <c r="BG176" s="43"/>
      <c r="BH176" s="43"/>
      <c r="BI176" s="43"/>
      <c r="BJ176" s="43"/>
      <c r="BK176" s="43"/>
      <c r="BL176" s="43"/>
      <c r="BM176" s="43"/>
      <c r="BN176" s="43"/>
      <c r="BO176" s="44"/>
      <c r="BP176" s="44"/>
      <c r="BQ176" s="44"/>
      <c r="BR176" s="44"/>
      <c r="BS176" s="44"/>
      <c r="BT176" s="44"/>
      <c r="BU176" s="44"/>
      <c r="BV176" s="76"/>
      <c r="BW176" s="76"/>
      <c r="BX176" s="76"/>
    </row>
    <row r="177" spans="1:76" x14ac:dyDescent="0.25">
      <c r="A177" s="20" t="s">
        <v>172</v>
      </c>
      <c r="B177" s="56">
        <f t="shared" si="15"/>
        <v>45141</v>
      </c>
      <c r="C177" s="32"/>
      <c r="D177" s="32"/>
      <c r="E177" s="58">
        <v>1</v>
      </c>
      <c r="F177" s="32"/>
      <c r="G177" s="32"/>
      <c r="H177" s="32"/>
      <c r="I177" s="32"/>
      <c r="J177" s="32"/>
      <c r="K177" s="80"/>
      <c r="L177" s="32"/>
      <c r="M177" s="32"/>
      <c r="N177" s="39"/>
      <c r="O177" s="39"/>
      <c r="P177" s="39"/>
      <c r="Q177" s="39"/>
      <c r="R177" s="39"/>
      <c r="S177" s="39"/>
      <c r="T177" s="40"/>
      <c r="U177" s="40"/>
      <c r="V177" s="40"/>
      <c r="W177" s="40"/>
      <c r="X177" s="40"/>
      <c r="Y177" s="40"/>
      <c r="Z177" s="40"/>
      <c r="AA177" s="40"/>
      <c r="AB177" s="41"/>
      <c r="AC177" s="41"/>
      <c r="AD177" s="41"/>
      <c r="AE177" s="41"/>
      <c r="AF177" s="41"/>
      <c r="AG177" s="41"/>
      <c r="AH177" s="41"/>
      <c r="AI177" s="41"/>
      <c r="AJ177" s="41"/>
      <c r="AK177" s="41"/>
      <c r="AL177" s="41"/>
      <c r="AM177" s="41"/>
      <c r="AN177" s="42"/>
      <c r="AO177" s="42"/>
      <c r="AP177" s="42"/>
      <c r="AQ177" s="42"/>
      <c r="AR177" s="42"/>
      <c r="AS177" s="42"/>
      <c r="AT177" s="42"/>
      <c r="AU177" s="42"/>
      <c r="AV177" s="42"/>
      <c r="AW177" s="42"/>
      <c r="AX177" s="42"/>
      <c r="AY177" s="43"/>
      <c r="AZ177" s="43"/>
      <c r="BA177" s="43"/>
      <c r="BB177" s="43"/>
      <c r="BC177" s="43"/>
      <c r="BD177" s="43"/>
      <c r="BE177" s="43"/>
      <c r="BF177" s="43"/>
      <c r="BG177" s="43"/>
      <c r="BH177" s="43"/>
      <c r="BI177" s="43"/>
      <c r="BJ177" s="43"/>
      <c r="BK177" s="43"/>
      <c r="BL177" s="43"/>
      <c r="BM177" s="43"/>
      <c r="BN177" s="43"/>
      <c r="BO177" s="44"/>
      <c r="BP177" s="44"/>
      <c r="BQ177" s="44"/>
      <c r="BR177" s="44"/>
      <c r="BS177" s="44"/>
      <c r="BT177" s="44"/>
      <c r="BU177" s="44"/>
      <c r="BV177" s="76"/>
      <c r="BW177" s="76"/>
      <c r="BX177" s="76"/>
    </row>
    <row r="178" spans="1:76" x14ac:dyDescent="0.25">
      <c r="A178" s="20" t="s">
        <v>172</v>
      </c>
      <c r="B178" s="56">
        <f t="shared" si="15"/>
        <v>45148</v>
      </c>
      <c r="C178" s="32"/>
      <c r="D178" s="32"/>
      <c r="E178" s="58">
        <v>1</v>
      </c>
      <c r="F178" s="32"/>
      <c r="G178" s="32"/>
      <c r="H178" s="32"/>
      <c r="I178" s="32"/>
      <c r="J178" s="32"/>
      <c r="K178" s="80"/>
      <c r="L178" s="32"/>
      <c r="M178" s="32"/>
      <c r="N178" s="39"/>
      <c r="O178" s="39"/>
      <c r="P178" s="39"/>
      <c r="Q178" s="39"/>
      <c r="R178" s="39"/>
      <c r="S178" s="39"/>
      <c r="T178" s="40"/>
      <c r="U178" s="40"/>
      <c r="V178" s="40"/>
      <c r="W178" s="40"/>
      <c r="X178" s="40"/>
      <c r="Y178" s="40"/>
      <c r="Z178" s="40"/>
      <c r="AA178" s="40"/>
      <c r="AB178" s="41"/>
      <c r="AC178" s="41"/>
      <c r="AD178" s="41"/>
      <c r="AE178" s="41"/>
      <c r="AF178" s="41"/>
      <c r="AG178" s="41"/>
      <c r="AH178" s="41"/>
      <c r="AI178" s="41"/>
      <c r="AJ178" s="41"/>
      <c r="AK178" s="41"/>
      <c r="AL178" s="41"/>
      <c r="AM178" s="41"/>
      <c r="AN178" s="42"/>
      <c r="AO178" s="42"/>
      <c r="AP178" s="42"/>
      <c r="AQ178" s="42"/>
      <c r="AR178" s="42"/>
      <c r="AS178" s="42"/>
      <c r="AT178" s="42"/>
      <c r="AU178" s="42"/>
      <c r="AV178" s="42"/>
      <c r="AW178" s="42"/>
      <c r="AX178" s="42"/>
      <c r="AY178" s="43"/>
      <c r="AZ178" s="43"/>
      <c r="BA178" s="43"/>
      <c r="BB178" s="43"/>
      <c r="BC178" s="43"/>
      <c r="BD178" s="43"/>
      <c r="BE178" s="43"/>
      <c r="BF178" s="43"/>
      <c r="BG178" s="43"/>
      <c r="BH178" s="43"/>
      <c r="BI178" s="43"/>
      <c r="BJ178" s="43"/>
      <c r="BK178" s="43"/>
      <c r="BL178" s="43"/>
      <c r="BM178" s="43"/>
      <c r="BN178" s="43"/>
      <c r="BO178" s="44"/>
      <c r="BP178" s="44"/>
      <c r="BQ178" s="44"/>
      <c r="BR178" s="44"/>
      <c r="BS178" s="44"/>
      <c r="BT178" s="44"/>
      <c r="BU178" s="44"/>
      <c r="BV178" s="76"/>
      <c r="BW178" s="76"/>
      <c r="BX178" s="76"/>
    </row>
    <row r="179" spans="1:76" x14ac:dyDescent="0.25">
      <c r="A179" s="20" t="s">
        <v>172</v>
      </c>
      <c r="B179" s="56">
        <f t="shared" si="15"/>
        <v>45155</v>
      </c>
      <c r="C179" s="32"/>
      <c r="D179" s="32"/>
      <c r="E179" s="58">
        <v>1</v>
      </c>
      <c r="F179" s="32"/>
      <c r="G179" s="32"/>
      <c r="H179" s="32"/>
      <c r="I179" s="32"/>
      <c r="J179" s="32"/>
      <c r="K179" s="80"/>
      <c r="L179" s="32"/>
      <c r="M179" s="32"/>
      <c r="N179" s="39"/>
      <c r="O179" s="39"/>
      <c r="P179" s="39"/>
      <c r="Q179" s="39"/>
      <c r="R179" s="39"/>
      <c r="S179" s="39"/>
      <c r="T179" s="40"/>
      <c r="U179" s="40"/>
      <c r="V179" s="40"/>
      <c r="W179" s="40"/>
      <c r="X179" s="40"/>
      <c r="Y179" s="40"/>
      <c r="Z179" s="40"/>
      <c r="AA179" s="40"/>
      <c r="AB179" s="41"/>
      <c r="AC179" s="41"/>
      <c r="AD179" s="41"/>
      <c r="AE179" s="41"/>
      <c r="AF179" s="41"/>
      <c r="AG179" s="41"/>
      <c r="AH179" s="41"/>
      <c r="AI179" s="41"/>
      <c r="AJ179" s="41"/>
      <c r="AK179" s="41"/>
      <c r="AL179" s="41"/>
      <c r="AM179" s="41"/>
      <c r="AN179" s="42"/>
      <c r="AO179" s="42"/>
      <c r="AP179" s="42"/>
      <c r="AQ179" s="42"/>
      <c r="AR179" s="42"/>
      <c r="AS179" s="42"/>
      <c r="AT179" s="42"/>
      <c r="AU179" s="42"/>
      <c r="AV179" s="42"/>
      <c r="AW179" s="42"/>
      <c r="AX179" s="42"/>
      <c r="AY179" s="43"/>
      <c r="AZ179" s="43"/>
      <c r="BA179" s="43"/>
      <c r="BB179" s="43"/>
      <c r="BC179" s="43"/>
      <c r="BD179" s="43"/>
      <c r="BE179" s="43"/>
      <c r="BF179" s="43"/>
      <c r="BG179" s="43"/>
      <c r="BH179" s="43"/>
      <c r="BI179" s="43"/>
      <c r="BJ179" s="43"/>
      <c r="BK179" s="43"/>
      <c r="BL179" s="43"/>
      <c r="BM179" s="43"/>
      <c r="BN179" s="43"/>
      <c r="BO179" s="44"/>
      <c r="BP179" s="44"/>
      <c r="BQ179" s="44"/>
      <c r="BR179" s="44"/>
      <c r="BS179" s="44"/>
      <c r="BT179" s="44"/>
      <c r="BU179" s="44"/>
      <c r="BV179" s="76"/>
      <c r="BW179" s="76"/>
      <c r="BX179" s="76"/>
    </row>
    <row r="180" spans="1:76" x14ac:dyDescent="0.25">
      <c r="A180" s="20" t="s">
        <v>172</v>
      </c>
      <c r="B180" s="56">
        <f t="shared" si="15"/>
        <v>45162</v>
      </c>
      <c r="C180" s="32"/>
      <c r="D180" s="32"/>
      <c r="E180" s="58">
        <v>1</v>
      </c>
      <c r="F180" s="32"/>
      <c r="G180" s="32"/>
      <c r="H180" s="32"/>
      <c r="I180" s="32"/>
      <c r="J180" s="32"/>
      <c r="K180" s="80"/>
      <c r="L180" s="32"/>
      <c r="M180" s="32"/>
      <c r="N180" s="39"/>
      <c r="O180" s="39"/>
      <c r="P180" s="39"/>
      <c r="Q180" s="39"/>
      <c r="R180" s="39"/>
      <c r="S180" s="39"/>
      <c r="T180" s="40"/>
      <c r="U180" s="40"/>
      <c r="V180" s="40"/>
      <c r="W180" s="40"/>
      <c r="X180" s="40"/>
      <c r="Y180" s="40"/>
      <c r="Z180" s="40"/>
      <c r="AA180" s="40"/>
      <c r="AB180" s="41"/>
      <c r="AC180" s="41"/>
      <c r="AD180" s="41"/>
      <c r="AE180" s="41"/>
      <c r="AF180" s="41"/>
      <c r="AG180" s="41"/>
      <c r="AH180" s="41"/>
      <c r="AI180" s="41"/>
      <c r="AJ180" s="41"/>
      <c r="AK180" s="41"/>
      <c r="AL180" s="41"/>
      <c r="AM180" s="41"/>
      <c r="AN180" s="42"/>
      <c r="AO180" s="42"/>
      <c r="AP180" s="42"/>
      <c r="AQ180" s="42"/>
      <c r="AR180" s="42"/>
      <c r="AS180" s="42"/>
      <c r="AT180" s="42"/>
      <c r="AU180" s="42"/>
      <c r="AV180" s="42"/>
      <c r="AW180" s="42"/>
      <c r="AX180" s="42"/>
      <c r="AY180" s="43"/>
      <c r="AZ180" s="43"/>
      <c r="BA180" s="43"/>
      <c r="BB180" s="43"/>
      <c r="BC180" s="43"/>
      <c r="BD180" s="43"/>
      <c r="BE180" s="43"/>
      <c r="BF180" s="43"/>
      <c r="BG180" s="43"/>
      <c r="BH180" s="43"/>
      <c r="BI180" s="43"/>
      <c r="BJ180" s="43"/>
      <c r="BK180" s="43"/>
      <c r="BL180" s="43"/>
      <c r="BM180" s="43"/>
      <c r="BN180" s="43"/>
      <c r="BO180" s="44"/>
      <c r="BP180" s="44"/>
      <c r="BQ180" s="44"/>
      <c r="BR180" s="44"/>
      <c r="BS180" s="44"/>
      <c r="BT180" s="44"/>
      <c r="BU180" s="44"/>
      <c r="BV180" s="76"/>
      <c r="BW180" s="76"/>
      <c r="BX180" s="76"/>
    </row>
    <row r="181" spans="1:76" x14ac:dyDescent="0.25">
      <c r="A181" s="20" t="s">
        <v>172</v>
      </c>
      <c r="B181" s="56">
        <f t="shared" si="15"/>
        <v>45169</v>
      </c>
      <c r="C181" s="32"/>
      <c r="D181" s="32"/>
      <c r="E181" s="58">
        <v>1</v>
      </c>
      <c r="F181" s="32"/>
      <c r="G181" s="32"/>
      <c r="H181" s="32"/>
      <c r="I181" s="32"/>
      <c r="J181" s="32"/>
      <c r="K181" s="80"/>
      <c r="L181" s="32"/>
      <c r="M181" s="32"/>
      <c r="N181" s="39"/>
      <c r="O181" s="39"/>
      <c r="P181" s="39"/>
      <c r="Q181" s="39"/>
      <c r="R181" s="39"/>
      <c r="S181" s="39"/>
      <c r="T181" s="40"/>
      <c r="U181" s="40"/>
      <c r="V181" s="40"/>
      <c r="W181" s="40"/>
      <c r="X181" s="40"/>
      <c r="Y181" s="40"/>
      <c r="Z181" s="40"/>
      <c r="AA181" s="40"/>
      <c r="AB181" s="41"/>
      <c r="AC181" s="41"/>
      <c r="AD181" s="41"/>
      <c r="AE181" s="41"/>
      <c r="AF181" s="41"/>
      <c r="AG181" s="41"/>
      <c r="AH181" s="41"/>
      <c r="AI181" s="41"/>
      <c r="AJ181" s="41"/>
      <c r="AK181" s="41"/>
      <c r="AL181" s="41"/>
      <c r="AM181" s="41"/>
      <c r="AN181" s="42"/>
      <c r="AO181" s="42"/>
      <c r="AP181" s="42"/>
      <c r="AQ181" s="42"/>
      <c r="AR181" s="42"/>
      <c r="AS181" s="42"/>
      <c r="AT181" s="42"/>
      <c r="AU181" s="42"/>
      <c r="AV181" s="42"/>
      <c r="AW181" s="42"/>
      <c r="AX181" s="42"/>
      <c r="AY181" s="43"/>
      <c r="AZ181" s="43"/>
      <c r="BA181" s="43"/>
      <c r="BB181" s="43"/>
      <c r="BC181" s="43"/>
      <c r="BD181" s="43"/>
      <c r="BE181" s="43"/>
      <c r="BF181" s="43"/>
      <c r="BG181" s="43"/>
      <c r="BH181" s="43"/>
      <c r="BI181" s="43"/>
      <c r="BJ181" s="43"/>
      <c r="BK181" s="43"/>
      <c r="BL181" s="43"/>
      <c r="BM181" s="43"/>
      <c r="BN181" s="43"/>
      <c r="BO181" s="44"/>
      <c r="BP181" s="44"/>
      <c r="BQ181" s="44"/>
      <c r="BR181" s="44"/>
      <c r="BS181" s="44"/>
      <c r="BT181" s="44"/>
      <c r="BU181" s="44"/>
      <c r="BV181" s="76"/>
      <c r="BW181" s="76"/>
      <c r="BX181" s="76"/>
    </row>
    <row r="182" spans="1:76" x14ac:dyDescent="0.25">
      <c r="A182" s="20" t="s">
        <v>172</v>
      </c>
      <c r="B182" s="56">
        <f t="shared" si="15"/>
        <v>45176</v>
      </c>
      <c r="C182" s="32"/>
      <c r="D182" s="32"/>
      <c r="E182" s="58">
        <v>1</v>
      </c>
      <c r="F182" s="32"/>
      <c r="G182" s="32"/>
      <c r="H182" s="32"/>
      <c r="I182" s="32"/>
      <c r="J182" s="32"/>
      <c r="K182" s="80"/>
      <c r="L182" s="32"/>
      <c r="M182" s="32"/>
      <c r="N182" s="39"/>
      <c r="O182" s="39"/>
      <c r="P182" s="39"/>
      <c r="Q182" s="39"/>
      <c r="R182" s="39"/>
      <c r="S182" s="39"/>
      <c r="T182" s="40"/>
      <c r="U182" s="40"/>
      <c r="V182" s="40"/>
      <c r="W182" s="40"/>
      <c r="X182" s="40"/>
      <c r="Y182" s="40"/>
      <c r="Z182" s="40"/>
      <c r="AA182" s="40"/>
      <c r="AB182" s="41"/>
      <c r="AC182" s="41"/>
      <c r="AD182" s="41"/>
      <c r="AE182" s="41"/>
      <c r="AF182" s="41"/>
      <c r="AG182" s="41"/>
      <c r="AH182" s="41"/>
      <c r="AI182" s="41"/>
      <c r="AJ182" s="41"/>
      <c r="AK182" s="41"/>
      <c r="AL182" s="41"/>
      <c r="AM182" s="41"/>
      <c r="AN182" s="42"/>
      <c r="AO182" s="42"/>
      <c r="AP182" s="42"/>
      <c r="AQ182" s="42"/>
      <c r="AR182" s="42"/>
      <c r="AS182" s="42"/>
      <c r="AT182" s="42"/>
      <c r="AU182" s="42"/>
      <c r="AV182" s="42"/>
      <c r="AW182" s="42"/>
      <c r="AX182" s="42"/>
      <c r="AY182" s="43"/>
      <c r="AZ182" s="43"/>
      <c r="BA182" s="43"/>
      <c r="BB182" s="43"/>
      <c r="BC182" s="43"/>
      <c r="BD182" s="43"/>
      <c r="BE182" s="43"/>
      <c r="BF182" s="43"/>
      <c r="BG182" s="43"/>
      <c r="BH182" s="43"/>
      <c r="BI182" s="43"/>
      <c r="BJ182" s="43"/>
      <c r="BK182" s="43"/>
      <c r="BL182" s="43"/>
      <c r="BM182" s="43"/>
      <c r="BN182" s="43"/>
      <c r="BO182" s="44"/>
      <c r="BP182" s="44"/>
      <c r="BQ182" s="44"/>
      <c r="BR182" s="44"/>
      <c r="BS182" s="44"/>
      <c r="BT182" s="44"/>
      <c r="BU182" s="44"/>
      <c r="BV182" s="76"/>
      <c r="BW182" s="76"/>
      <c r="BX182" s="76"/>
    </row>
    <row r="183" spans="1:76" x14ac:dyDescent="0.25">
      <c r="A183" s="20" t="s">
        <v>172</v>
      </c>
      <c r="B183" s="56">
        <f t="shared" si="15"/>
        <v>45183</v>
      </c>
      <c r="C183" s="32"/>
      <c r="D183" s="32"/>
      <c r="E183" s="58">
        <v>1</v>
      </c>
      <c r="F183" s="32"/>
      <c r="G183" s="32"/>
      <c r="H183" s="32"/>
      <c r="I183" s="32"/>
      <c r="J183" s="32"/>
      <c r="K183" s="80"/>
      <c r="L183" s="32"/>
      <c r="M183" s="32"/>
      <c r="N183" s="39"/>
      <c r="O183" s="39"/>
      <c r="P183" s="39"/>
      <c r="Q183" s="39"/>
      <c r="R183" s="39"/>
      <c r="S183" s="39"/>
      <c r="T183" s="40"/>
      <c r="U183" s="40"/>
      <c r="V183" s="40"/>
      <c r="W183" s="40"/>
      <c r="X183" s="40"/>
      <c r="Y183" s="40"/>
      <c r="Z183" s="40"/>
      <c r="AA183" s="40"/>
      <c r="AB183" s="41"/>
      <c r="AC183" s="41"/>
      <c r="AD183" s="41"/>
      <c r="AE183" s="41"/>
      <c r="AF183" s="41"/>
      <c r="AG183" s="41"/>
      <c r="AH183" s="41"/>
      <c r="AI183" s="41"/>
      <c r="AJ183" s="41"/>
      <c r="AK183" s="41"/>
      <c r="AL183" s="41"/>
      <c r="AM183" s="41"/>
      <c r="AN183" s="42"/>
      <c r="AO183" s="42"/>
      <c r="AP183" s="42"/>
      <c r="AQ183" s="42"/>
      <c r="AR183" s="42"/>
      <c r="AS183" s="42"/>
      <c r="AT183" s="42"/>
      <c r="AU183" s="42"/>
      <c r="AV183" s="42"/>
      <c r="AW183" s="42"/>
      <c r="AX183" s="42"/>
      <c r="AY183" s="43"/>
      <c r="AZ183" s="43"/>
      <c r="BA183" s="43"/>
      <c r="BB183" s="43"/>
      <c r="BC183" s="43"/>
      <c r="BD183" s="43"/>
      <c r="BE183" s="43"/>
      <c r="BF183" s="43"/>
      <c r="BG183" s="43"/>
      <c r="BH183" s="43"/>
      <c r="BI183" s="43"/>
      <c r="BJ183" s="43"/>
      <c r="BK183" s="43"/>
      <c r="BL183" s="43"/>
      <c r="BM183" s="43"/>
      <c r="BN183" s="43"/>
      <c r="BO183" s="44"/>
      <c r="BP183" s="44"/>
      <c r="BQ183" s="44"/>
      <c r="BR183" s="44"/>
      <c r="BS183" s="44"/>
      <c r="BT183" s="44"/>
      <c r="BU183" s="44"/>
      <c r="BV183" s="76"/>
      <c r="BW183" s="76"/>
      <c r="BX183" s="76"/>
    </row>
    <row r="184" spans="1:76" x14ac:dyDescent="0.25">
      <c r="A184" s="20" t="s">
        <v>172</v>
      </c>
      <c r="B184" s="56">
        <f t="shared" si="15"/>
        <v>45190</v>
      </c>
      <c r="C184" s="32"/>
      <c r="D184" s="32"/>
      <c r="E184" s="58">
        <v>1</v>
      </c>
      <c r="F184" s="32"/>
      <c r="G184" s="32"/>
      <c r="H184" s="32"/>
      <c r="I184" s="32"/>
      <c r="J184" s="32"/>
      <c r="K184" s="80"/>
      <c r="L184" s="32"/>
      <c r="M184" s="32"/>
      <c r="N184" s="39"/>
      <c r="O184" s="39"/>
      <c r="P184" s="39"/>
      <c r="Q184" s="39"/>
      <c r="R184" s="39"/>
      <c r="S184" s="39"/>
      <c r="T184" s="40"/>
      <c r="U184" s="40"/>
      <c r="V184" s="40"/>
      <c r="W184" s="40"/>
      <c r="X184" s="40"/>
      <c r="Y184" s="40"/>
      <c r="Z184" s="40"/>
      <c r="AA184" s="40"/>
      <c r="AB184" s="41"/>
      <c r="AC184" s="41"/>
      <c r="AD184" s="41"/>
      <c r="AE184" s="41"/>
      <c r="AF184" s="41"/>
      <c r="AG184" s="41"/>
      <c r="AH184" s="41"/>
      <c r="AI184" s="41"/>
      <c r="AJ184" s="41"/>
      <c r="AK184" s="41"/>
      <c r="AL184" s="41"/>
      <c r="AM184" s="41"/>
      <c r="AN184" s="42"/>
      <c r="AO184" s="42"/>
      <c r="AP184" s="42"/>
      <c r="AQ184" s="42"/>
      <c r="AR184" s="42"/>
      <c r="AS184" s="42"/>
      <c r="AT184" s="42"/>
      <c r="AU184" s="42"/>
      <c r="AV184" s="42"/>
      <c r="AW184" s="42"/>
      <c r="AX184" s="42"/>
      <c r="AY184" s="43"/>
      <c r="AZ184" s="43"/>
      <c r="BA184" s="43"/>
      <c r="BB184" s="43"/>
      <c r="BC184" s="43"/>
      <c r="BD184" s="43"/>
      <c r="BE184" s="43"/>
      <c r="BF184" s="43"/>
      <c r="BG184" s="43"/>
      <c r="BH184" s="43"/>
      <c r="BI184" s="43"/>
      <c r="BJ184" s="43"/>
      <c r="BK184" s="43"/>
      <c r="BL184" s="43"/>
      <c r="BM184" s="43"/>
      <c r="BN184" s="43"/>
      <c r="BO184" s="44"/>
      <c r="BP184" s="44"/>
      <c r="BQ184" s="44"/>
      <c r="BR184" s="44"/>
      <c r="BS184" s="44"/>
      <c r="BT184" s="44"/>
      <c r="BU184" s="44"/>
      <c r="BV184" s="76"/>
      <c r="BW184" s="76"/>
      <c r="BX184" s="76"/>
    </row>
    <row r="185" spans="1:76" x14ac:dyDescent="0.25">
      <c r="A185" s="20" t="s">
        <v>172</v>
      </c>
      <c r="B185" s="56">
        <f t="shared" si="15"/>
        <v>45197</v>
      </c>
      <c r="C185" s="32"/>
      <c r="D185" s="32"/>
      <c r="E185" s="58">
        <v>1</v>
      </c>
      <c r="F185" s="32"/>
      <c r="G185" s="32"/>
      <c r="H185" s="32"/>
      <c r="I185" s="32"/>
      <c r="J185" s="32"/>
      <c r="K185" s="80"/>
      <c r="L185" s="32"/>
      <c r="M185" s="32"/>
      <c r="N185" s="39"/>
      <c r="O185" s="39"/>
      <c r="P185" s="39"/>
      <c r="Q185" s="39"/>
      <c r="R185" s="39"/>
      <c r="S185" s="39"/>
      <c r="T185" s="40"/>
      <c r="U185" s="40"/>
      <c r="V185" s="40"/>
      <c r="W185" s="40"/>
      <c r="X185" s="40"/>
      <c r="Y185" s="40"/>
      <c r="Z185" s="40"/>
      <c r="AA185" s="40"/>
      <c r="AB185" s="41"/>
      <c r="AC185" s="41"/>
      <c r="AD185" s="41"/>
      <c r="AE185" s="41"/>
      <c r="AF185" s="41"/>
      <c r="AG185" s="41"/>
      <c r="AH185" s="41"/>
      <c r="AI185" s="41"/>
      <c r="AJ185" s="41"/>
      <c r="AK185" s="41"/>
      <c r="AL185" s="41"/>
      <c r="AM185" s="41"/>
      <c r="AN185" s="42"/>
      <c r="AO185" s="42"/>
      <c r="AP185" s="42"/>
      <c r="AQ185" s="42"/>
      <c r="AR185" s="42"/>
      <c r="AS185" s="42"/>
      <c r="AT185" s="42"/>
      <c r="AU185" s="42"/>
      <c r="AV185" s="42"/>
      <c r="AW185" s="42"/>
      <c r="AX185" s="42"/>
      <c r="AY185" s="43"/>
      <c r="AZ185" s="43"/>
      <c r="BA185" s="43"/>
      <c r="BB185" s="43"/>
      <c r="BC185" s="43"/>
      <c r="BD185" s="43"/>
      <c r="BE185" s="43"/>
      <c r="BF185" s="43"/>
      <c r="BG185" s="43"/>
      <c r="BH185" s="43"/>
      <c r="BI185" s="43"/>
      <c r="BJ185" s="43"/>
      <c r="BK185" s="43"/>
      <c r="BL185" s="43"/>
      <c r="BM185" s="43"/>
      <c r="BN185" s="43"/>
      <c r="BO185" s="44"/>
      <c r="BP185" s="44"/>
      <c r="BQ185" s="44"/>
      <c r="BR185" s="44"/>
      <c r="BS185" s="44"/>
      <c r="BT185" s="44"/>
      <c r="BU185" s="44"/>
      <c r="BV185" s="76"/>
      <c r="BW185" s="76"/>
      <c r="BX185" s="76"/>
    </row>
    <row r="186" spans="1:76" x14ac:dyDescent="0.25">
      <c r="A186" s="20" t="s">
        <v>172</v>
      </c>
      <c r="B186" s="56">
        <f t="shared" si="15"/>
        <v>45204</v>
      </c>
      <c r="C186" s="32"/>
      <c r="D186" s="32"/>
      <c r="E186" s="58">
        <v>1</v>
      </c>
      <c r="F186" s="32"/>
      <c r="G186" s="32"/>
      <c r="H186" s="32"/>
      <c r="I186" s="32"/>
      <c r="J186" s="32"/>
      <c r="K186" s="80"/>
      <c r="L186" s="32"/>
      <c r="M186" s="32"/>
      <c r="N186" s="39"/>
      <c r="O186" s="39"/>
      <c r="P186" s="39"/>
      <c r="Q186" s="39"/>
      <c r="R186" s="39"/>
      <c r="S186" s="39"/>
      <c r="T186" s="40"/>
      <c r="U186" s="40"/>
      <c r="V186" s="40"/>
      <c r="W186" s="40"/>
      <c r="X186" s="40"/>
      <c r="Y186" s="40"/>
      <c r="Z186" s="40"/>
      <c r="AA186" s="40"/>
      <c r="AB186" s="41"/>
      <c r="AC186" s="41"/>
      <c r="AD186" s="41"/>
      <c r="AE186" s="41"/>
      <c r="AF186" s="41"/>
      <c r="AG186" s="41"/>
      <c r="AH186" s="41"/>
      <c r="AI186" s="41"/>
      <c r="AJ186" s="41"/>
      <c r="AK186" s="41"/>
      <c r="AL186" s="41"/>
      <c r="AM186" s="41"/>
      <c r="AN186" s="42"/>
      <c r="AO186" s="42"/>
      <c r="AP186" s="42"/>
      <c r="AQ186" s="42"/>
      <c r="AR186" s="42"/>
      <c r="AS186" s="42"/>
      <c r="AT186" s="42"/>
      <c r="AU186" s="42"/>
      <c r="AV186" s="42"/>
      <c r="AW186" s="42"/>
      <c r="AX186" s="42"/>
      <c r="AY186" s="43"/>
      <c r="AZ186" s="43"/>
      <c r="BA186" s="43"/>
      <c r="BB186" s="43"/>
      <c r="BC186" s="43"/>
      <c r="BD186" s="43"/>
      <c r="BE186" s="43"/>
      <c r="BF186" s="43"/>
      <c r="BG186" s="43"/>
      <c r="BH186" s="43"/>
      <c r="BI186" s="43"/>
      <c r="BJ186" s="43"/>
      <c r="BK186" s="43"/>
      <c r="BL186" s="43"/>
      <c r="BM186" s="43"/>
      <c r="BN186" s="43"/>
      <c r="BO186" s="44"/>
      <c r="BP186" s="44"/>
      <c r="BQ186" s="44"/>
      <c r="BR186" s="44"/>
      <c r="BS186" s="44"/>
      <c r="BT186" s="44"/>
      <c r="BU186" s="44"/>
      <c r="BV186" s="76"/>
      <c r="BW186" s="76"/>
      <c r="BX186" s="76"/>
    </row>
    <row r="187" spans="1:76" x14ac:dyDescent="0.25">
      <c r="A187" s="20" t="s">
        <v>172</v>
      </c>
      <c r="B187" s="56">
        <f t="shared" si="15"/>
        <v>45211</v>
      </c>
      <c r="C187" s="59"/>
      <c r="D187" s="59"/>
      <c r="E187" s="61">
        <v>1</v>
      </c>
      <c r="F187" s="59"/>
      <c r="G187" s="59"/>
      <c r="H187" s="59"/>
      <c r="I187" s="59"/>
      <c r="J187" s="59"/>
      <c r="K187" s="81"/>
      <c r="L187" s="59"/>
      <c r="M187" s="59"/>
      <c r="N187" s="62"/>
      <c r="O187" s="62"/>
      <c r="P187" s="62"/>
      <c r="Q187" s="62"/>
      <c r="R187" s="62"/>
      <c r="S187" s="62"/>
      <c r="T187" s="63"/>
      <c r="U187" s="63"/>
      <c r="V187" s="63"/>
      <c r="W187" s="63"/>
      <c r="X187" s="63"/>
      <c r="Y187" s="63"/>
      <c r="Z187" s="63"/>
      <c r="AA187" s="63"/>
      <c r="AB187" s="64"/>
      <c r="AC187" s="64"/>
      <c r="AD187" s="64"/>
      <c r="AE187" s="64"/>
      <c r="AF187" s="64"/>
      <c r="AG187" s="64"/>
      <c r="AH187" s="64"/>
      <c r="AI187" s="64"/>
      <c r="AJ187" s="64"/>
      <c r="AK187" s="64"/>
      <c r="AL187" s="64"/>
      <c r="AM187" s="64"/>
      <c r="AN187" s="65"/>
      <c r="AO187" s="65"/>
      <c r="AP187" s="65"/>
      <c r="AQ187" s="65"/>
      <c r="AR187" s="65"/>
      <c r="AS187" s="65"/>
      <c r="AT187" s="65"/>
      <c r="AU187" s="65"/>
      <c r="AV187" s="65"/>
      <c r="AW187" s="65"/>
      <c r="AX187" s="65"/>
      <c r="AY187" s="66"/>
      <c r="AZ187" s="66"/>
      <c r="BA187" s="66"/>
      <c r="BB187" s="66"/>
      <c r="BC187" s="66"/>
      <c r="BD187" s="66"/>
      <c r="BE187" s="66"/>
      <c r="BF187" s="66"/>
      <c r="BG187" s="66"/>
      <c r="BH187" s="66"/>
      <c r="BI187" s="66"/>
      <c r="BJ187" s="66"/>
      <c r="BK187" s="66"/>
      <c r="BL187" s="66"/>
      <c r="BM187" s="66"/>
      <c r="BN187" s="66"/>
      <c r="BO187" s="67"/>
      <c r="BP187" s="67"/>
      <c r="BQ187" s="67"/>
      <c r="BR187" s="67"/>
      <c r="BS187" s="67"/>
      <c r="BT187" s="67"/>
      <c r="BU187" s="67"/>
      <c r="BV187" s="78"/>
      <c r="BW187" s="78"/>
      <c r="BX187" s="78"/>
    </row>
  </sheetData>
  <phoneticPr fontId="7" type="noConversion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462C10-A762-423F-87A4-B1E2D013B458}">
  <dimension ref="J8:FZ165"/>
  <sheetViews>
    <sheetView topLeftCell="A150" workbookViewId="0">
      <selection activeCell="K165" sqref="K165:EU165"/>
    </sheetView>
  </sheetViews>
  <sheetFormatPr defaultRowHeight="15" x14ac:dyDescent="0.25"/>
  <sheetData>
    <row r="8" spans="10:182" x14ac:dyDescent="0.25">
      <c r="J8">
        <v>18</v>
      </c>
      <c r="K8">
        <v>18</v>
      </c>
      <c r="L8">
        <v>18</v>
      </c>
      <c r="M8">
        <v>32</v>
      </c>
      <c r="N8">
        <v>44</v>
      </c>
      <c r="O8">
        <v>44</v>
      </c>
      <c r="P8">
        <v>46</v>
      </c>
      <c r="Q8">
        <v>45</v>
      </c>
      <c r="R8">
        <v>45</v>
      </c>
      <c r="S8">
        <v>45</v>
      </c>
      <c r="T8">
        <v>60</v>
      </c>
      <c r="U8">
        <v>57</v>
      </c>
      <c r="V8">
        <v>57</v>
      </c>
      <c r="W8">
        <v>57</v>
      </c>
      <c r="X8">
        <v>59</v>
      </c>
      <c r="Y8">
        <v>59</v>
      </c>
      <c r="Z8">
        <v>139</v>
      </c>
      <c r="AA8">
        <v>159</v>
      </c>
      <c r="AB8">
        <v>152</v>
      </c>
      <c r="AC8">
        <v>152</v>
      </c>
      <c r="AD8">
        <v>153</v>
      </c>
      <c r="AE8">
        <v>152</v>
      </c>
      <c r="AF8">
        <v>155</v>
      </c>
      <c r="AG8">
        <v>188</v>
      </c>
      <c r="AH8">
        <v>189</v>
      </c>
      <c r="AI8">
        <v>190</v>
      </c>
      <c r="AJ8">
        <v>199</v>
      </c>
      <c r="AK8">
        <v>199</v>
      </c>
      <c r="AL8">
        <v>209</v>
      </c>
      <c r="AM8">
        <v>212</v>
      </c>
      <c r="AN8">
        <v>255</v>
      </c>
      <c r="AO8">
        <v>255</v>
      </c>
      <c r="AP8">
        <v>254</v>
      </c>
      <c r="AQ8">
        <v>254</v>
      </c>
      <c r="AR8">
        <v>302</v>
      </c>
      <c r="AS8">
        <v>301</v>
      </c>
      <c r="AT8">
        <v>301</v>
      </c>
      <c r="AU8">
        <v>299</v>
      </c>
      <c r="AV8">
        <v>298</v>
      </c>
      <c r="AW8">
        <v>298</v>
      </c>
      <c r="AX8">
        <v>298</v>
      </c>
      <c r="AY8">
        <v>301</v>
      </c>
      <c r="AZ8">
        <v>301</v>
      </c>
      <c r="BA8">
        <v>301</v>
      </c>
      <c r="BB8">
        <v>301</v>
      </c>
      <c r="BC8">
        <v>301</v>
      </c>
      <c r="BD8">
        <v>299</v>
      </c>
      <c r="BE8">
        <v>299</v>
      </c>
      <c r="BF8">
        <v>307</v>
      </c>
      <c r="BG8">
        <v>307</v>
      </c>
      <c r="BH8">
        <v>307</v>
      </c>
      <c r="BI8">
        <v>307</v>
      </c>
      <c r="BJ8">
        <v>307</v>
      </c>
      <c r="BK8">
        <v>307</v>
      </c>
      <c r="BL8">
        <v>340</v>
      </c>
      <c r="BM8">
        <v>340</v>
      </c>
      <c r="BN8">
        <v>330</v>
      </c>
      <c r="BO8">
        <v>403</v>
      </c>
      <c r="BP8">
        <v>444</v>
      </c>
      <c r="BQ8">
        <v>487</v>
      </c>
      <c r="BR8">
        <v>497</v>
      </c>
      <c r="BS8">
        <v>497</v>
      </c>
      <c r="BT8">
        <v>497</v>
      </c>
      <c r="BU8">
        <v>497</v>
      </c>
      <c r="BV8">
        <v>497</v>
      </c>
      <c r="BW8">
        <v>633</v>
      </c>
      <c r="BX8">
        <v>651</v>
      </c>
      <c r="BY8">
        <v>718</v>
      </c>
      <c r="BZ8">
        <v>718</v>
      </c>
      <c r="CA8">
        <v>713</v>
      </c>
      <c r="CB8">
        <v>713</v>
      </c>
      <c r="CC8">
        <v>713</v>
      </c>
      <c r="CD8">
        <v>713</v>
      </c>
      <c r="CE8">
        <v>686</v>
      </c>
      <c r="CF8">
        <v>570</v>
      </c>
      <c r="CG8">
        <v>565</v>
      </c>
      <c r="CH8">
        <v>565</v>
      </c>
      <c r="CI8">
        <v>910</v>
      </c>
      <c r="CJ8">
        <v>940</v>
      </c>
      <c r="CK8">
        <v>956</v>
      </c>
      <c r="CL8">
        <v>939</v>
      </c>
      <c r="CM8">
        <v>675</v>
      </c>
      <c r="CN8">
        <v>856</v>
      </c>
      <c r="CO8">
        <v>675</v>
      </c>
      <c r="CP8">
        <v>625</v>
      </c>
      <c r="CQ8">
        <v>625</v>
      </c>
      <c r="CR8">
        <v>625</v>
      </c>
      <c r="CS8">
        <v>625</v>
      </c>
      <c r="CT8">
        <v>524</v>
      </c>
      <c r="CU8">
        <v>524</v>
      </c>
      <c r="CV8">
        <v>524</v>
      </c>
      <c r="CW8">
        <v>524</v>
      </c>
      <c r="CX8">
        <v>524</v>
      </c>
      <c r="CY8">
        <v>524</v>
      </c>
      <c r="CZ8">
        <v>524</v>
      </c>
      <c r="DA8">
        <v>524</v>
      </c>
      <c r="DB8">
        <v>524</v>
      </c>
      <c r="DC8">
        <v>524</v>
      </c>
      <c r="DD8">
        <v>524</v>
      </c>
      <c r="DE8">
        <v>524</v>
      </c>
      <c r="DF8">
        <v>433</v>
      </c>
      <c r="DG8">
        <v>493</v>
      </c>
      <c r="DH8">
        <v>493</v>
      </c>
      <c r="DI8">
        <v>493</v>
      </c>
      <c r="DJ8">
        <v>493</v>
      </c>
      <c r="DK8">
        <v>493</v>
      </c>
      <c r="DL8">
        <v>493</v>
      </c>
      <c r="DM8">
        <v>493</v>
      </c>
      <c r="DN8">
        <v>493</v>
      </c>
      <c r="DO8">
        <v>493</v>
      </c>
      <c r="DP8">
        <v>493</v>
      </c>
      <c r="DQ8">
        <v>493</v>
      </c>
      <c r="DR8">
        <v>493</v>
      </c>
      <c r="DS8">
        <v>493</v>
      </c>
      <c r="DT8">
        <v>321</v>
      </c>
      <c r="DU8">
        <v>316</v>
      </c>
      <c r="DV8">
        <v>316</v>
      </c>
      <c r="DW8">
        <v>316</v>
      </c>
      <c r="DX8">
        <v>316</v>
      </c>
      <c r="DY8">
        <v>303</v>
      </c>
      <c r="DZ8">
        <v>303</v>
      </c>
      <c r="EA8">
        <v>296</v>
      </c>
      <c r="EB8">
        <v>298</v>
      </c>
      <c r="EC8">
        <v>298</v>
      </c>
      <c r="ED8">
        <v>358</v>
      </c>
      <c r="EE8">
        <v>364</v>
      </c>
      <c r="EF8">
        <v>364</v>
      </c>
      <c r="EG8">
        <v>364</v>
      </c>
      <c r="EH8">
        <v>266</v>
      </c>
      <c r="EI8">
        <v>266</v>
      </c>
      <c r="EJ8">
        <v>362</v>
      </c>
      <c r="EK8">
        <v>362</v>
      </c>
      <c r="EL8">
        <v>362</v>
      </c>
      <c r="EM8">
        <v>380</v>
      </c>
      <c r="EN8">
        <v>410</v>
      </c>
      <c r="EO8">
        <v>422</v>
      </c>
      <c r="EP8">
        <v>422</v>
      </c>
      <c r="EQ8">
        <v>422</v>
      </c>
      <c r="ER8">
        <v>422</v>
      </c>
      <c r="ES8">
        <v>422</v>
      </c>
      <c r="ET8">
        <v>422</v>
      </c>
      <c r="EU8">
        <v>422</v>
      </c>
      <c r="EV8">
        <v>422</v>
      </c>
      <c r="EW8">
        <v>210</v>
      </c>
      <c r="EX8">
        <v>210</v>
      </c>
      <c r="EY8">
        <v>210</v>
      </c>
      <c r="EZ8">
        <v>210</v>
      </c>
      <c r="FA8">
        <v>210</v>
      </c>
      <c r="FB8">
        <v>200</v>
      </c>
      <c r="FC8">
        <v>200</v>
      </c>
      <c r="FD8">
        <v>200</v>
      </c>
      <c r="FE8">
        <v>140</v>
      </c>
      <c r="FF8">
        <v>96</v>
      </c>
      <c r="FG8">
        <v>101</v>
      </c>
      <c r="FH8">
        <v>101</v>
      </c>
      <c r="FI8">
        <v>101</v>
      </c>
      <c r="FJ8">
        <v>103</v>
      </c>
      <c r="FK8">
        <v>103</v>
      </c>
      <c r="FL8">
        <v>103</v>
      </c>
      <c r="FM8">
        <v>103</v>
      </c>
      <c r="FN8">
        <v>103</v>
      </c>
      <c r="FO8">
        <v>103</v>
      </c>
      <c r="FP8">
        <v>103</v>
      </c>
      <c r="FQ8">
        <v>103</v>
      </c>
      <c r="FR8">
        <v>103</v>
      </c>
      <c r="FS8">
        <v>103</v>
      </c>
      <c r="FT8">
        <v>103</v>
      </c>
      <c r="FU8">
        <v>103</v>
      </c>
      <c r="FV8">
        <v>113</v>
      </c>
      <c r="FW8">
        <v>109</v>
      </c>
      <c r="FX8">
        <v>92</v>
      </c>
      <c r="FY8">
        <v>110</v>
      </c>
      <c r="FZ8">
        <v>110</v>
      </c>
    </row>
    <row r="165" spans="11:151" x14ac:dyDescent="0.25">
      <c r="K165">
        <v>0</v>
      </c>
      <c r="L165">
        <v>0</v>
      </c>
      <c r="M165">
        <v>-3</v>
      </c>
      <c r="N165">
        <v>-3</v>
      </c>
      <c r="O165">
        <v>-6</v>
      </c>
      <c r="P165">
        <v>-6</v>
      </c>
      <c r="Q165">
        <v>-11</v>
      </c>
      <c r="R165">
        <v>-11</v>
      </c>
      <c r="S165">
        <v>-18</v>
      </c>
      <c r="T165">
        <v>-18</v>
      </c>
      <c r="U165">
        <v>-21</v>
      </c>
      <c r="V165">
        <v>-25</v>
      </c>
      <c r="W165">
        <v>-28</v>
      </c>
      <c r="X165">
        <v>-35</v>
      </c>
      <c r="Y165">
        <v>-40</v>
      </c>
      <c r="Z165">
        <v>-46</v>
      </c>
      <c r="AA165">
        <v>-49</v>
      </c>
      <c r="AB165">
        <v>-54</v>
      </c>
      <c r="AC165">
        <v>-47</v>
      </c>
      <c r="AD165">
        <v>-31</v>
      </c>
      <c r="AE165">
        <v>-35</v>
      </c>
      <c r="AF165">
        <v>-39</v>
      </c>
      <c r="AG165">
        <v>-45</v>
      </c>
      <c r="AH165">
        <v>-48</v>
      </c>
      <c r="AI165">
        <v>-49</v>
      </c>
      <c r="AJ165">
        <v>-52</v>
      </c>
      <c r="AK165">
        <v>-57</v>
      </c>
      <c r="AL165">
        <v>-63</v>
      </c>
      <c r="AM165">
        <v>-65</v>
      </c>
      <c r="AN165">
        <v>-70</v>
      </c>
      <c r="AO165">
        <v>-75</v>
      </c>
      <c r="AP165">
        <v>-82</v>
      </c>
      <c r="AQ165">
        <v>-87</v>
      </c>
      <c r="AR165">
        <v>-91</v>
      </c>
      <c r="AS165">
        <v>-96</v>
      </c>
      <c r="AT165">
        <v>-105</v>
      </c>
      <c r="AU165">
        <v>-112</v>
      </c>
      <c r="AV165">
        <v>-115</v>
      </c>
      <c r="AW165">
        <v>-128</v>
      </c>
      <c r="AX165">
        <v>-135</v>
      </c>
      <c r="AY165">
        <v>-143</v>
      </c>
      <c r="AZ165">
        <v>-126</v>
      </c>
      <c r="BA165">
        <v>-129</v>
      </c>
      <c r="BB165">
        <v>-136</v>
      </c>
      <c r="BC165">
        <v>-142</v>
      </c>
      <c r="BD165">
        <v>-172</v>
      </c>
      <c r="BE165">
        <v>-177</v>
      </c>
      <c r="BF165">
        <v>-182</v>
      </c>
      <c r="BG165">
        <v>-182</v>
      </c>
      <c r="BH165">
        <v>-185</v>
      </c>
      <c r="BI165">
        <v>-191</v>
      </c>
      <c r="BJ165">
        <v>-198</v>
      </c>
      <c r="BK165">
        <v>-206</v>
      </c>
      <c r="BL165">
        <v>-219</v>
      </c>
      <c r="BM165">
        <v>-228</v>
      </c>
      <c r="BN165">
        <v>-231</v>
      </c>
      <c r="BO165">
        <v>-234</v>
      </c>
      <c r="BP165">
        <v>-234</v>
      </c>
      <c r="BQ165">
        <v>-234</v>
      </c>
      <c r="BR165">
        <v>-236</v>
      </c>
      <c r="BS165">
        <v>-235</v>
      </c>
      <c r="BT165">
        <v>-235</v>
      </c>
      <c r="BU165">
        <v>-238</v>
      </c>
      <c r="BV165">
        <v>-246</v>
      </c>
      <c r="BW165">
        <v>-252</v>
      </c>
      <c r="BX165">
        <v>-260</v>
      </c>
      <c r="BY165">
        <v>-271</v>
      </c>
      <c r="BZ165">
        <v>-278</v>
      </c>
      <c r="CA165">
        <v>-285</v>
      </c>
      <c r="CB165">
        <v>-294</v>
      </c>
      <c r="CC165">
        <v>-298</v>
      </c>
      <c r="CD165">
        <v>-304</v>
      </c>
      <c r="CE165">
        <v>-315</v>
      </c>
      <c r="CF165">
        <v>-315</v>
      </c>
      <c r="CG165">
        <v>-320</v>
      </c>
      <c r="CH165">
        <v>-325</v>
      </c>
      <c r="CI165">
        <v>-318</v>
      </c>
      <c r="CJ165">
        <v>-319</v>
      </c>
      <c r="CK165">
        <v>-316</v>
      </c>
      <c r="CL165">
        <v>-322</v>
      </c>
      <c r="CM165">
        <v>-326</v>
      </c>
      <c r="CN165">
        <v>-333</v>
      </c>
      <c r="CO165">
        <v>-339</v>
      </c>
      <c r="CP165">
        <v>-343</v>
      </c>
      <c r="CQ165">
        <v>0</v>
      </c>
      <c r="CR165">
        <v>0</v>
      </c>
      <c r="CS165">
        <v>0</v>
      </c>
      <c r="CT165">
        <v>0</v>
      </c>
      <c r="CU165">
        <v>0</v>
      </c>
      <c r="CV165">
        <v>0</v>
      </c>
      <c r="CW165">
        <v>0</v>
      </c>
      <c r="CX165">
        <v>0</v>
      </c>
      <c r="CY165">
        <v>0</v>
      </c>
      <c r="CZ165">
        <v>0</v>
      </c>
      <c r="DA165">
        <v>9</v>
      </c>
      <c r="DB165">
        <v>7</v>
      </c>
      <c r="DC165">
        <v>3</v>
      </c>
      <c r="DD165">
        <v>1</v>
      </c>
      <c r="DE165">
        <v>-2</v>
      </c>
      <c r="DF165">
        <v>-7</v>
      </c>
      <c r="DG165">
        <v>-9</v>
      </c>
      <c r="DH165">
        <v>-11</v>
      </c>
      <c r="DI165">
        <v>-17</v>
      </c>
      <c r="DJ165">
        <v>-24</v>
      </c>
      <c r="DK165">
        <v>-31</v>
      </c>
      <c r="DL165">
        <v>-38</v>
      </c>
      <c r="DM165">
        <v>-45</v>
      </c>
      <c r="DN165">
        <v>-52</v>
      </c>
      <c r="DO165">
        <v>-61</v>
      </c>
      <c r="DP165">
        <v>-68</v>
      </c>
      <c r="DQ165">
        <v>-75</v>
      </c>
      <c r="DR165">
        <v>-81</v>
      </c>
      <c r="DS165">
        <v>-86</v>
      </c>
      <c r="DT165">
        <v>-91</v>
      </c>
      <c r="DU165">
        <v>-98</v>
      </c>
      <c r="DV165">
        <v>-105</v>
      </c>
      <c r="DW165">
        <v>-111</v>
      </c>
      <c r="DX165">
        <v>-118</v>
      </c>
      <c r="DY165">
        <v>-125</v>
      </c>
      <c r="DZ165">
        <v>-131</v>
      </c>
      <c r="EA165">
        <v>-138</v>
      </c>
      <c r="EB165">
        <v>-143</v>
      </c>
      <c r="EC165">
        <v>-149</v>
      </c>
      <c r="ED165">
        <v>-150</v>
      </c>
      <c r="EE165">
        <v>-156</v>
      </c>
      <c r="EF165">
        <v>-161</v>
      </c>
      <c r="EG165">
        <v>-167</v>
      </c>
      <c r="EH165">
        <v>-174</v>
      </c>
      <c r="EI165">
        <v>-181</v>
      </c>
      <c r="EJ165">
        <v>-185</v>
      </c>
      <c r="EK165">
        <v>-192</v>
      </c>
      <c r="EL165">
        <v>-199</v>
      </c>
      <c r="EM165">
        <v>-206</v>
      </c>
      <c r="EN165">
        <v>-213</v>
      </c>
      <c r="EO165">
        <v>-219</v>
      </c>
      <c r="EP165">
        <v>-226</v>
      </c>
      <c r="EQ165">
        <v>-234</v>
      </c>
      <c r="ER165">
        <v>-241</v>
      </c>
      <c r="ES165">
        <v>-247</v>
      </c>
      <c r="ET165">
        <v>-252</v>
      </c>
      <c r="EU165">
        <v>-259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E6ED28-099F-4966-86DA-74C85AD548D4}">
  <dimension ref="A2:B24"/>
  <sheetViews>
    <sheetView workbookViewId="0">
      <selection activeCell="A25" sqref="A25"/>
    </sheetView>
  </sheetViews>
  <sheetFormatPr defaultRowHeight="15" x14ac:dyDescent="0.25"/>
  <cols>
    <col min="1" max="1" width="16.140625" customWidth="1"/>
    <col min="2" max="2" width="24.28515625" customWidth="1"/>
    <col min="3" max="3" width="39.42578125" customWidth="1"/>
  </cols>
  <sheetData>
    <row r="2" spans="1:2" x14ac:dyDescent="0.25">
      <c r="A2" t="s">
        <v>19</v>
      </c>
      <c r="B2" t="s">
        <v>20</v>
      </c>
    </row>
    <row r="3" spans="1:2" x14ac:dyDescent="0.25">
      <c r="A3" t="s">
        <v>32</v>
      </c>
      <c r="B3" t="s">
        <v>33</v>
      </c>
    </row>
    <row r="4" spans="1:2" x14ac:dyDescent="0.25">
      <c r="A4" t="s">
        <v>2</v>
      </c>
      <c r="B4" t="s">
        <v>9</v>
      </c>
    </row>
    <row r="5" spans="1:2" x14ac:dyDescent="0.25">
      <c r="A5" t="s">
        <v>3</v>
      </c>
      <c r="B5" t="s">
        <v>17</v>
      </c>
    </row>
    <row r="6" spans="1:2" x14ac:dyDescent="0.25">
      <c r="A6" t="s">
        <v>4</v>
      </c>
      <c r="B6" t="s">
        <v>18</v>
      </c>
    </row>
    <row r="7" spans="1:2" x14ac:dyDescent="0.25">
      <c r="A7" t="s">
        <v>5</v>
      </c>
      <c r="B7" t="s">
        <v>10</v>
      </c>
    </row>
    <row r="8" spans="1:2" x14ac:dyDescent="0.25">
      <c r="A8" t="s">
        <v>6</v>
      </c>
      <c r="B8" t="s">
        <v>11</v>
      </c>
    </row>
    <row r="9" spans="1:2" x14ac:dyDescent="0.25">
      <c r="A9" t="s">
        <v>7</v>
      </c>
      <c r="B9" t="s">
        <v>15</v>
      </c>
    </row>
    <row r="10" spans="1:2" x14ac:dyDescent="0.25">
      <c r="A10" t="s">
        <v>8</v>
      </c>
      <c r="B10" t="s">
        <v>14</v>
      </c>
    </row>
    <row r="11" spans="1:2" x14ac:dyDescent="0.25">
      <c r="A11" t="s">
        <v>12</v>
      </c>
      <c r="B11" t="s">
        <v>13</v>
      </c>
    </row>
    <row r="12" spans="1:2" x14ac:dyDescent="0.25">
      <c r="A12" t="s">
        <v>42</v>
      </c>
      <c r="B12" t="s">
        <v>16</v>
      </c>
    </row>
    <row r="13" spans="1:2" x14ac:dyDescent="0.25">
      <c r="A13" t="s">
        <v>34</v>
      </c>
      <c r="B13" t="s">
        <v>35</v>
      </c>
    </row>
    <row r="14" spans="1:2" x14ac:dyDescent="0.25">
      <c r="A14" t="s">
        <v>36</v>
      </c>
      <c r="B14" t="s">
        <v>37</v>
      </c>
    </row>
    <row r="15" spans="1:2" x14ac:dyDescent="0.25">
      <c r="A15" t="s">
        <v>38</v>
      </c>
      <c r="B15" t="s">
        <v>39</v>
      </c>
    </row>
    <row r="16" spans="1:2" x14ac:dyDescent="0.25">
      <c r="A16" t="s">
        <v>40</v>
      </c>
      <c r="B16" t="s">
        <v>9</v>
      </c>
    </row>
    <row r="17" spans="1:2" x14ac:dyDescent="0.25">
      <c r="A17" t="s">
        <v>41</v>
      </c>
      <c r="B17" t="s">
        <v>18</v>
      </c>
    </row>
    <row r="18" spans="1:2" x14ac:dyDescent="0.25">
      <c r="A18" t="s">
        <v>43</v>
      </c>
      <c r="B18" t="s">
        <v>13</v>
      </c>
    </row>
    <row r="19" spans="1:2" x14ac:dyDescent="0.25">
      <c r="A19" t="s">
        <v>44</v>
      </c>
      <c r="B19" t="s">
        <v>33</v>
      </c>
    </row>
    <row r="20" spans="1:2" x14ac:dyDescent="0.25">
      <c r="A20" t="s">
        <v>45</v>
      </c>
      <c r="B20" t="s">
        <v>35</v>
      </c>
    </row>
    <row r="21" spans="1:2" x14ac:dyDescent="0.25">
      <c r="A21" t="s">
        <v>46</v>
      </c>
      <c r="B21" t="s">
        <v>9</v>
      </c>
    </row>
    <row r="22" spans="1:2" x14ac:dyDescent="0.25">
      <c r="A22" t="s">
        <v>47</v>
      </c>
      <c r="B22" t="s">
        <v>35</v>
      </c>
    </row>
    <row r="23" spans="1:2" x14ac:dyDescent="0.25">
      <c r="A23" t="s">
        <v>48</v>
      </c>
      <c r="B23" t="s">
        <v>49</v>
      </c>
    </row>
    <row r="24" spans="1:2" x14ac:dyDescent="0.25">
      <c r="A24" t="s">
        <v>50</v>
      </c>
      <c r="B24" t="s">
        <v>18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C64B86-B3A4-423D-BEAF-7D6A83B00AA6}">
  <dimension ref="A3:A13"/>
  <sheetViews>
    <sheetView workbookViewId="0">
      <selection activeCell="A25" sqref="A25"/>
    </sheetView>
  </sheetViews>
  <sheetFormatPr defaultRowHeight="15" x14ac:dyDescent="0.25"/>
  <cols>
    <col min="1" max="1" width="27" customWidth="1"/>
  </cols>
  <sheetData>
    <row r="3" spans="1:1" x14ac:dyDescent="0.25">
      <c r="A3" t="s">
        <v>21</v>
      </c>
    </row>
    <row r="4" spans="1:1" x14ac:dyDescent="0.25">
      <c r="A4" t="s">
        <v>22</v>
      </c>
    </row>
    <row r="5" spans="1:1" x14ac:dyDescent="0.25">
      <c r="A5" t="s">
        <v>23</v>
      </c>
    </row>
    <row r="6" spans="1:1" x14ac:dyDescent="0.25">
      <c r="A6" t="s">
        <v>24</v>
      </c>
    </row>
    <row r="7" spans="1:1" x14ac:dyDescent="0.25">
      <c r="A7" t="s">
        <v>25</v>
      </c>
    </row>
    <row r="8" spans="1:1" x14ac:dyDescent="0.25">
      <c r="A8" t="s">
        <v>26</v>
      </c>
    </row>
    <row r="9" spans="1:1" x14ac:dyDescent="0.25">
      <c r="A9" t="s">
        <v>27</v>
      </c>
    </row>
    <row r="10" spans="1:1" x14ac:dyDescent="0.25">
      <c r="A10" t="s">
        <v>28</v>
      </c>
    </row>
    <row r="11" spans="1:1" x14ac:dyDescent="0.25">
      <c r="A11" t="s">
        <v>29</v>
      </c>
    </row>
    <row r="12" spans="1:1" x14ac:dyDescent="0.25">
      <c r="A12" t="s">
        <v>30</v>
      </c>
    </row>
    <row r="13" spans="1:1" x14ac:dyDescent="0.25">
      <c r="A13" t="s">
        <v>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PM</vt:lpstr>
      <vt:lpstr>PJ3</vt:lpstr>
      <vt:lpstr>PJ1</vt:lpstr>
      <vt:lpstr>Sheet2</vt:lpstr>
      <vt:lpstr>Discipline</vt:lpstr>
      <vt:lpstr>Document Types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Subramaniam, Arjit [NN-QA]</dc:creator>
  <cp:lastModifiedBy>Subramaniam, Arjit [NN-QA]</cp:lastModifiedBy>
  <dcterms:created xsi:type="dcterms:W3CDTF">2015-06-05T18:17:20Z</dcterms:created>
  <dcterms:modified xsi:type="dcterms:W3CDTF">2023-08-07T12:43:26Z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008d3e4-f847-4182-a1fb-fb9d345a0f05_Enabled">
    <vt:lpwstr>true</vt:lpwstr>
  </property>
  <property fmtid="{D5CDD505-2E9C-101B-9397-08002B2CF9AE}" pid="3" name="MSIP_Label_0008d3e4-f847-4182-a1fb-fb9d345a0f05_SetDate">
    <vt:lpwstr>2023-07-09T09:45:29Z</vt:lpwstr>
  </property>
  <property fmtid="{D5CDD505-2E9C-101B-9397-08002B2CF9AE}" pid="4" name="MSIP_Label_0008d3e4-f847-4182-a1fb-fb9d345a0f05_Method">
    <vt:lpwstr>Privileged</vt:lpwstr>
  </property>
  <property fmtid="{D5CDD505-2E9C-101B-9397-08002B2CF9AE}" pid="5" name="MSIP_Label_0008d3e4-f847-4182-a1fb-fb9d345a0f05_Name">
    <vt:lpwstr>0008d3e4-f847-4182-a1fb-fb9d345a0f05</vt:lpwstr>
  </property>
  <property fmtid="{D5CDD505-2E9C-101B-9397-08002B2CF9AE}" pid="6" name="MSIP_Label_0008d3e4-f847-4182-a1fb-fb9d345a0f05_SiteId">
    <vt:lpwstr>8d088ff8-7e52-4d0f-8187-dcd9ca37815a</vt:lpwstr>
  </property>
  <property fmtid="{D5CDD505-2E9C-101B-9397-08002B2CF9AE}" pid="7" name="MSIP_Label_0008d3e4-f847-4182-a1fb-fb9d345a0f05_ActionId">
    <vt:lpwstr>60f0a920-8780-4591-bc3d-003948f7de0b</vt:lpwstr>
  </property>
  <property fmtid="{D5CDD505-2E9C-101B-9397-08002B2CF9AE}" pid="8" name="MSIP_Label_0008d3e4-f847-4182-a1fb-fb9d345a0f05_ContentBits">
    <vt:lpwstr>0</vt:lpwstr>
  </property>
</Properties>
</file>