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autoCompressPictures="0"/>
  <mc:AlternateContent xmlns:mc="http://schemas.openxmlformats.org/markup-compatibility/2006">
    <mc:Choice Requires="x15">
      <x15ac:absPath xmlns:x15ac="http://schemas.microsoft.com/office/spreadsheetml/2010/11/ac" url="S:\PROSPERA Folders\Business Development Team\Cash flow files for sharing\"/>
    </mc:Choice>
  </mc:AlternateContent>
  <xr:revisionPtr revIDLastSave="0" documentId="13_ncr:1_{FE845117-DA26-4DE7-AE86-E91217876E71}" xr6:coauthVersionLast="47" xr6:coauthVersionMax="47" xr10:uidLastSave="{00000000-0000-0000-0000-000000000000}"/>
  <bookViews>
    <workbookView xWindow="-103" yWindow="-103" windowWidth="33120" windowHeight="18000" activeTab="4" xr2:uid="{00000000-000D-0000-FFFF-FFFF00000000}"/>
  </bookViews>
  <sheets>
    <sheet name="Revenue-Cost-Margin" sheetId="17" r:id="rId1"/>
    <sheet name="Operating Expenses" sheetId="15" r:id="rId2"/>
    <sheet name="Wages" sheetId="18" r:id="rId3"/>
    <sheet name="Cash Flow" sheetId="5" r:id="rId4"/>
    <sheet name="Income Statement" sheetId="6" r:id="rId5"/>
    <sheet name="Balance Sheet" sheetId="7" r:id="rId6"/>
    <sheet name="Loan Calculator #1" sheetId="12" r:id="rId7"/>
    <sheet name="Loan Calculator #2" sheetId="19" r:id="rId8"/>
  </sheets>
  <externalReferences>
    <externalReference r:id="rId9"/>
  </externalReferences>
  <definedNames>
    <definedName name="Annual_interest_rate">#REF!</definedName>
    <definedName name="Beg.Bal">IF(#REF!&lt;&gt;"",#REF!,"")</definedName>
    <definedName name="Beg_Bal">#REF!</definedName>
    <definedName name="Breakeven_point">#REF!</definedName>
    <definedName name="Calculated_payment">#REF!</definedName>
    <definedName name="Company_name">#REF!</definedName>
    <definedName name="Cum.Interest">IF(#REF!&lt;&gt;"",#REF!+#REF!,"")</definedName>
    <definedName name="Cum_Int">#REF!</definedName>
    <definedName name="Data">#REF!</definedName>
    <definedName name="End_Bal">#REF!</definedName>
    <definedName name="Ending.Balance">IF(#REF!&lt;&gt;"",#REF!-#REF!,"")</definedName>
    <definedName name="EndingBalance" localSheetId="6">-FV('Loan Calculator #1'!InterestRate/12,'Loan Calculator #1'!PaymentNumber,-'Loan Calculator #1'!MonthlyPayment,'Loan Calculator #1'!LoanAmount)</definedName>
    <definedName name="EndingBalance" localSheetId="7">-FV('Loan Calculator #2'!InterestRate/12,'Loan Calculator #2'!PaymentNumber,-'Loan Calculator #2'!MonthlyPayment,'Loan Calculator #2'!LoanAmount)</definedName>
    <definedName name="EndingBalance">-FV(InterestRate/12,PaymentNumber,-MonthlyPayment,LoanAmount)</definedName>
    <definedName name="Entered_payment">#REF!</definedName>
    <definedName name="Extra_Pay">#REF!</definedName>
    <definedName name="First_payment_due">#REF!</definedName>
    <definedName name="First_payment_no">#REF!</definedName>
    <definedName name="Fixed_costs">#REF!</definedName>
    <definedName name="Full_Print">#REF!</definedName>
    <definedName name="Gross_margin">#REF!</definedName>
    <definedName name="Header_Row">ROW(#REF!)</definedName>
    <definedName name="HeaderRow" localSheetId="6">ROW('Loan Calculator #1'!$10:$10)</definedName>
    <definedName name="HeaderRow" localSheetId="7">ROW('Loan Calculator #2'!$10:$10)</definedName>
    <definedName name="HeaderRow">ROW(#REF!)</definedName>
    <definedName name="Int">#REF!</definedName>
    <definedName name="Interest" localSheetId="5">IF(#REF!&lt;&gt;"",#REF!*'Balance Sheet'!Periodic_rate,"")</definedName>
    <definedName name="Interest" localSheetId="3">IF(#REF!&lt;&gt;"",#REF!*'Cash Flow'!Periodic_rate,"")</definedName>
    <definedName name="Interest" localSheetId="4">IF(#REF!&lt;&gt;"",#REF!*'Income Statement'!Periodic_rate,"")</definedName>
    <definedName name="Interest">IF(#REF!&lt;&gt;"",#REF!*Periodic_rate,"")</definedName>
    <definedName name="Interest_Rate">#REF!</definedName>
    <definedName name="InterestAmt" localSheetId="6">-IPMT('Loan Calculator #1'!InterestRate/12,'Loan Calculator #1'!PaymentNumber,'Loan Calculator #1'!NumberOfPayments,'Loan Calculator #1'!LoanAmount)</definedName>
    <definedName name="InterestAmt" localSheetId="7">-IPMT('Loan Calculator #2'!InterestRate/12,'Loan Calculator #2'!PaymentNumber,'Loan Calculator #2'!NumberOfPayments,'Loan Calculator #2'!LoanAmount)</definedName>
    <definedName name="InterestAmt">-IPMT(InterestRate/12,PaymentNumber,NumberOfPayments,LoanAmount)</definedName>
    <definedName name="InterestRate" localSheetId="6">'Loan Calculator #1'!$C$6</definedName>
    <definedName name="InterestRate" localSheetId="7">'Loan Calculator #2'!$C$6</definedName>
    <definedName name="InterestRate">#REF!</definedName>
    <definedName name="Last_Row" localSheetId="5">IF(Values_Entered,Header_Row+'Balance Sheet'!Number_of_Payments,Header_Row)</definedName>
    <definedName name="Last_Row" localSheetId="3">IF(Values_Entered,Header_Row+'Cash Flow'!Number_of_Payments,Header_Row)</definedName>
    <definedName name="Last_Row" localSheetId="4">IF(Values_Entered,Header_Row+'Income Statement'!Number_of_Payments,Header_Row)</definedName>
    <definedName name="Last_Row">IF(Values_Entered,Header_Row+Number_of_Payments,Header_Row)</definedName>
    <definedName name="LastCol" localSheetId="6">COUNTA('Loan Calculator #1'!$10:$10)</definedName>
    <definedName name="LastCol" localSheetId="7">COUNTA('Loan Calculator #2'!$10:$10)</definedName>
    <definedName name="LastCol">COUNTA(#REF!)</definedName>
    <definedName name="LastRow" localSheetId="6">MATCH(9.99E+307,'Loan Calculator #1'!$A:$A)</definedName>
    <definedName name="LastRow" localSheetId="7">MATCH(9.99E+307,'Loan Calculator #2'!$A:$A)</definedName>
    <definedName name="LastRow">MATCH(9.99E+307,#REF!)</definedName>
    <definedName name="Loan_amount">#REF!</definedName>
    <definedName name="Loan_Start">#REF!</definedName>
    <definedName name="Loan_Years">#REF!</definedName>
    <definedName name="LoanAmount" localSheetId="6">'Loan Calculator #1'!$C$5</definedName>
    <definedName name="LoanAmount" localSheetId="7">'Loan Calculator #2'!$C$5</definedName>
    <definedName name="LoanAmount">#REF!</definedName>
    <definedName name="LoanIsGood" localSheetId="6">IF('Loan Calculator #1'!LoanAmount*'Loan Calculator #1'!InterestRate*'Loan Calculator #1'!LoanYears*'Loan Calculator #1'!LoanStartDate&gt;0,1,0)</definedName>
    <definedName name="LoanIsGood" localSheetId="7">IF('Loan Calculator #2'!LoanAmount*'Loan Calculator #2'!InterestRate*'Loan Calculator #2'!LoanYears*'Loan Calculator #2'!LoanStartDate&gt;0,1,0)</definedName>
    <definedName name="LoanIsGood">IF(LoanAmount*InterestRate*LoanYears*LoanStartDate&gt;0,1,0)</definedName>
    <definedName name="LoanIsNotPaid" localSheetId="6">IF('Loan Calculator #1'!PaymentNumber&lt;='Loan Calculator #1'!NumberOfPayments,1,0)</definedName>
    <definedName name="LoanIsNotPaid" localSheetId="7">IF('Loan Calculator #2'!PaymentNumber&lt;='Loan Calculator #2'!NumberOfPayments,1,0)</definedName>
    <definedName name="LoanIsNotPaid">IF(PaymentNumber&lt;=NumberOfPayments,1,0)</definedName>
    <definedName name="LoanStartDate" localSheetId="6">'Loan Calculator #1'!$C$8</definedName>
    <definedName name="LoanStartDate" localSheetId="7">'Loan Calculator #2'!$C$8</definedName>
    <definedName name="LoanStartDate">#REF!</definedName>
    <definedName name="LoanValue" localSheetId="6">-FV('Loan Calculator #1'!InterestRate/12,'Loan Calculator #1'!PaymentNumber-1,-'Loan Calculator #1'!MonthlyPayment,'Loan Calculator #1'!LoanAmount)</definedName>
    <definedName name="LoanValue" localSheetId="7">-FV('Loan Calculator #2'!InterestRate/12,'Loan Calculator #2'!PaymentNumber-1,-'Loan Calculator #2'!MonthlyPayment,'Loan Calculator #2'!LoanAmount)</definedName>
    <definedName name="LoanValue">-FV(InterestRate/12,PaymentNumber-1,-MonthlyPayment,LoanAmount)</definedName>
    <definedName name="LoanYears" localSheetId="6">'Loan Calculator #1'!$C$7</definedName>
    <definedName name="LoanYears" localSheetId="7">'Loan Calculator #2'!$C$7</definedName>
    <definedName name="LoanYears">#REF!</definedName>
    <definedName name="MonthlyPayment" localSheetId="6">-PMT('Loan Calculator #1'!InterestRate/12,'Loan Calculator #1'!NumberOfPayments,'Loan Calculator #1'!LoanAmount)</definedName>
    <definedName name="MonthlyPayment" localSheetId="7">-PMT('Loan Calculator #2'!InterestRate/12,'Loan Calculator #2'!NumberOfPayments,'Loan Calculator #2'!LoanAmount)</definedName>
    <definedName name="MonthlyPayment">-PMT(InterestRate/12,NumberOfPayments,LoanAmount)</definedName>
    <definedName name="Net_profit">#REF!</definedName>
    <definedName name="new">#N/A</definedName>
    <definedName name="Num_Pmt_Per_Year">#REF!</definedName>
    <definedName name="Number_of_Payments" localSheetId="5">MATCH(0.01,End_Bal,-1)+1</definedName>
    <definedName name="Number_of_Payments" localSheetId="3">MATCH(0.01,End_Bal,-1)+1</definedName>
    <definedName name="Number_of_Payments" localSheetId="4">MATCH(0.01,End_Bal,-1)+1</definedName>
    <definedName name="Number_of_Payments">MATCH(0.01,End_Bal,-1)+1</definedName>
    <definedName name="NumberOfPayments" localSheetId="6">'Loan Calculator #1'!$G$6</definedName>
    <definedName name="NumberOfPayments" localSheetId="7">'Loan Calculator #2'!$G$6</definedName>
    <definedName name="NumberOfPayments">#REF!</definedName>
    <definedName name="Pay_Date">#REF!</definedName>
    <definedName name="Pay_Num">#REF!</definedName>
    <definedName name="payment.Num" localSheetId="5">IF(OR(#REF!="",#REF!='Balance Sheet'!Total_payments),"",#REF!+1)</definedName>
    <definedName name="payment.Num" localSheetId="3">IF(OR(#REF!="",#REF!='Cash Flow'!Total_payments),"",#REF!+1)</definedName>
    <definedName name="payment.Num" localSheetId="4">IF(OR(#REF!="",#REF!='Income Statement'!Total_payments),"",#REF!+1)</definedName>
    <definedName name="payment.Num">IF(OR(#REF!="",#REF!=Total_payments),"",#REF!+1)</definedName>
    <definedName name="Payment_Date" localSheetId="5">DATE(YEAR(Loan_Start),MONTH(Loan_Start)+Payment_Number,DAY(Loan_Start))</definedName>
    <definedName name="Payment_Date" localSheetId="3">DATE(YEAR(Loan_Start),MONTH(Loan_Start)+Payment_Number,DAY(Loan_Start))</definedName>
    <definedName name="Payment_Date" localSheetId="4">DATE(YEAR(Loan_Start),MONTH(Loan_Start)+Payment_Number,DAY(Loan_Start))</definedName>
    <definedName name="Payment_Date" localSheetId="7">DATE(YEAR([0]!Loan_Start),MONTH([0]!Loan_Start)+Payment_Number,DAY([0]!Loan_Start))</definedName>
    <definedName name="Payment_Date">DATE(YEAR(Loan_Start),MONTH(Loan_Start)+Payment_Number,DAY(Loan_Start))</definedName>
    <definedName name="PaymentDate" localSheetId="6">DATE(YEAR('Loan Calculator #1'!LoanStartDate),MONTH('Loan Calculator #1'!LoanStartDate)+'Loan Calculator #1'!PaymentNumber,DAY('Loan Calculator #1'!LoanStartDate))</definedName>
    <definedName name="PaymentDate" localSheetId="7">DATE(YEAR('Loan Calculator #2'!LoanStartDate),MONTH('Loan Calculator #2'!LoanStartDate)+'Loan Calculator #2'!PaymentNumber,DAY('Loan Calculator #2'!LoanStartDate))</definedName>
    <definedName name="PaymentDate">DATE(YEAR(LoanStartDate),MONTH(LoanStartDate)+PaymentNumber,DAY(LoanStartDate))</definedName>
    <definedName name="PaymentNumber" localSheetId="6">ROW()-'Loan Calculator #1'!HeaderRow</definedName>
    <definedName name="PaymentNumber" localSheetId="7">ROW()-'Loan Calculator #2'!HeaderRow</definedName>
    <definedName name="PaymentNumber">ROW()-HeaderRow</definedName>
    <definedName name="Payments_per_year">#REF!</definedName>
    <definedName name="period_names">[1]Schedule!$K$5:$K$12</definedName>
    <definedName name="Periodic_rate" localSheetId="5">Annual_interest_rate/Payments_per_year</definedName>
    <definedName name="Periodic_rate" localSheetId="3">Annual_interest_rate/Payments_per_year</definedName>
    <definedName name="Periodic_rate" localSheetId="4">Annual_interest_rate/Payments_per_year</definedName>
    <definedName name="Periodic_rate">Annual_interest_rate/Payments_per_year</definedName>
    <definedName name="periods_per_year" localSheetId="5">INDEX({1;2;4;6;12;24;26;52},MATCH([1]Schedule!$D$9,period_names,0))</definedName>
    <definedName name="periods_per_year" localSheetId="3">INDEX({1;2;4;6;12;24;26;52},MATCH([1]Schedule!$D$9,period_names,0))</definedName>
    <definedName name="periods_per_year" localSheetId="4">INDEX({1;2;4;6;12;24;26;52},MATCH([1]Schedule!$D$9,period_names,0))</definedName>
    <definedName name="periods_per_year">INDEX({1;2;4;6;12;24;26;52},MATCH([1]Schedule!$D$9,period_names,0))</definedName>
    <definedName name="Pmt_to_use">#REF!</definedName>
    <definedName name="pmtType">IF(#REF!="End of Period",0,1)</definedName>
    <definedName name="Princ">#REF!</definedName>
    <definedName name="Principal" localSheetId="5">IF(#REF!&lt;&gt;"",MIN(#REF!,Pmt_to_use-#REF!),"")</definedName>
    <definedName name="Principal" localSheetId="3">IF(#REF!&lt;&gt;"",MIN(#REF!,Pmt_to_use-#REF!),"")</definedName>
    <definedName name="Principal" localSheetId="4">IF(#REF!&lt;&gt;"",MIN(#REF!,Pmt_to_use-#REF!),"")</definedName>
    <definedName name="Principal" localSheetId="6">-PPMT('Loan Calculator #1'!InterestRate/12,'Loan Calculator #1'!PaymentNumber,'Loan Calculator #1'!NumberOfPayments,'Loan Calculator #1'!LoanAmount)</definedName>
    <definedName name="Principal" localSheetId="7">-PPMT('Loan Calculator #2'!InterestRate/12,'Loan Calculator #2'!PaymentNumber,'Loan Calculator #2'!NumberOfPayments,'Loan Calculator #2'!LoanAmount)</definedName>
    <definedName name="Principal">IF(#REF!&lt;&gt;"",MIN(#REF!,Pmt_to_use-#REF!),"")</definedName>
    <definedName name="_xlnm.Print_Area" localSheetId="6">'Loan Calculator #1'!PrintArea_SET</definedName>
    <definedName name="_xlnm.Print_Area" localSheetId="7">'Loan Calculator #2'!PrintArea_SET</definedName>
    <definedName name="Print_Area_Reset" localSheetId="5">OFFSET(Full_Print,0,0,'Balance Sheet'!Last_Row)</definedName>
    <definedName name="Print_Area_Reset" localSheetId="3">OFFSET(Full_Print,0,0,'Cash Flow'!Last_Row)</definedName>
    <definedName name="Print_Area_Reset" localSheetId="4">OFFSET(Full_Print,0,0,'Income Statement'!Last_Row)</definedName>
    <definedName name="Print_Area_Reset">OFFSET(Full_Print,0,0,Last_Row)</definedName>
    <definedName name="_xlnm.Print_Titles" localSheetId="3">'Cash Flow'!$A:$A,'Cash Flow'!$2:$3</definedName>
    <definedName name="_xlnm.Print_Titles" localSheetId="6">'Loan Calculator #1'!$10:$10</definedName>
    <definedName name="_xlnm.Print_Titles" localSheetId="7">'Loan Calculator #2'!$10:$10</definedName>
    <definedName name="PrintArea_SET" localSheetId="6">OFFSET('Loan Calculator #1'!$A$2,,,'Loan Calculator #1'!LastRow,'Loan Calculator #1'!LastCol)</definedName>
    <definedName name="PrintArea_SET" localSheetId="7">OFFSET('Loan Calculator #2'!$A$2,,,'Loan Calculator #2'!LastRow,'Loan Calculator #2'!LastCol)</definedName>
    <definedName name="PrintArea_SET">OFFSET(#REF!,,,LastRow,LastCol)</definedName>
    <definedName name="rate">#REF!</definedName>
    <definedName name="roundOpt">#REF!</definedName>
    <definedName name="Sales_price_unit">#REF!</definedName>
    <definedName name="Sales_volume_units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how.Date" localSheetId="5">IF(#REF!&lt;&gt;"",DATE(YEAR(First_payment_due),MONTH(First_payment_due)+(#REF!-1)*12/Payments_per_year,DAY(First_payment_due)),"")</definedName>
    <definedName name="Show.Date" localSheetId="3">IF(#REF!&lt;&gt;"",DATE(YEAR(First_payment_due),MONTH(First_payment_due)+(#REF!-1)*12/Payments_per_year,DAY(First_payment_due)),"")</definedName>
    <definedName name="Show.Date" localSheetId="4">IF(#REF!&lt;&gt;"",DATE(YEAR(First_payment_due),MONTH(First_payment_due)+(#REF!-1)*12/Payments_per_year,DAY(First_payment_due)),"")</definedName>
    <definedName name="Show.Date">IF(#REF!&lt;&gt;"",DATE(YEAR(First_payment_due),MONTH(First_payment_due)+(#REF!-1)*12/Payments_per_year,DAY(First_payment_due)),"")</definedName>
    <definedName name="Start_date">#REF!</definedName>
    <definedName name="Table_beg_bal">#REF!</definedName>
    <definedName name="Table_prior_interest">#REF!</definedName>
    <definedName name="TemplatePrintArea">#REF!</definedName>
    <definedName name="Term_in_years">#REF!</definedName>
    <definedName name="Total_fixed">#REF!</definedName>
    <definedName name="Total_Interest" localSheetId="6">'Loan Calculator #1'!$G$7</definedName>
    <definedName name="Total_Interest" localSheetId="7">'Loan Calculator #2'!$G$7</definedName>
    <definedName name="Total_Interest">#REF!</definedName>
    <definedName name="Total_Pay">#REF!</definedName>
    <definedName name="Total_Payment" localSheetId="5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7">Scheduled_Payment+Extra_Payment</definedName>
    <definedName name="Total_Payment">Scheduled_Payment+Extra_Payment</definedName>
    <definedName name="Total_payments" localSheetId="5">Payments_per_year*Term_in_years</definedName>
    <definedName name="Total_payments" localSheetId="3">Payments_per_year*Term_in_years</definedName>
    <definedName name="Total_payments" localSheetId="4">Payments_per_year*Term_in_years</definedName>
    <definedName name="Total_payments">Payments_per_year*Term_in_years</definedName>
    <definedName name="Total_Sales">#REF!</definedName>
    <definedName name="Total_variable">#REF!</definedName>
    <definedName name="TotalLoanCost" localSheetId="6">'Loan Calculator #1'!$G$8</definedName>
    <definedName name="TotalLoanCost" localSheetId="7">'Loan Calculator #2'!$G$8</definedName>
    <definedName name="TotalLoanCost">#REF!</definedName>
    <definedName name="Unit_contrib_margin">#REF!</definedName>
    <definedName name="Values_Entered">#N/A</definedName>
    <definedName name="Variable_cost_unit">#REF!</definedName>
    <definedName name="Variable_costs_unit">#REF!</definedName>
    <definedName name="Variable_Unit_Cost">#REF!</definedName>
    <definedName name="VC">#REF!</definedName>
    <definedName name="Yr_2_Start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7" l="1"/>
  <c r="G5" i="17"/>
  <c r="G6" i="17"/>
  <c r="G7" i="17"/>
  <c r="G8" i="17"/>
  <c r="G9" i="17"/>
  <c r="G10" i="17"/>
  <c r="G11" i="17"/>
  <c r="G12" i="17"/>
  <c r="G13" i="17"/>
  <c r="E53" i="6" l="1"/>
  <c r="E52" i="6"/>
  <c r="E51" i="6"/>
  <c r="D53" i="6"/>
  <c r="D52" i="6"/>
  <c r="D51" i="6"/>
  <c r="C53" i="6"/>
  <c r="C52" i="6"/>
  <c r="C51" i="6"/>
  <c r="B52" i="6"/>
  <c r="B53" i="6"/>
  <c r="B51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4" i="6"/>
  <c r="B45" i="6"/>
  <c r="B46" i="6"/>
  <c r="B47" i="6"/>
  <c r="B48" i="6"/>
  <c r="B49" i="6"/>
  <c r="B50" i="6"/>
  <c r="B28" i="6"/>
  <c r="B8" i="5" l="1"/>
  <c r="AD57" i="5"/>
  <c r="A47" i="5"/>
  <c r="H26" i="5"/>
  <c r="A23" i="5"/>
  <c r="E64" i="5" l="1"/>
  <c r="D65" i="6"/>
  <c r="E65" i="6"/>
  <c r="C65" i="6"/>
  <c r="AC37" i="17"/>
  <c r="AD30" i="5" s="1"/>
  <c r="AD37" i="17"/>
  <c r="AE30" i="5" s="1"/>
  <c r="AE37" i="17"/>
  <c r="AF37" i="17"/>
  <c r="AG37" i="17"/>
  <c r="AH30" i="5" s="1"/>
  <c r="AH37" i="17"/>
  <c r="AI30" i="5" s="1"/>
  <c r="AI37" i="17"/>
  <c r="AJ30" i="5" s="1"/>
  <c r="AJ37" i="17"/>
  <c r="AK30" i="5" s="1"/>
  <c r="AK37" i="17"/>
  <c r="AL37" i="17"/>
  <c r="AM30" i="5" s="1"/>
  <c r="AM37" i="17"/>
  <c r="AC38" i="17"/>
  <c r="AD38" i="17"/>
  <c r="AE31" i="5" s="1"/>
  <c r="AE38" i="17"/>
  <c r="AF31" i="5" s="1"/>
  <c r="AF38" i="17"/>
  <c r="AG31" i="5" s="1"/>
  <c r="AG38" i="17"/>
  <c r="AH31" i="5" s="1"/>
  <c r="AH38" i="17"/>
  <c r="AI38" i="17"/>
  <c r="AJ38" i="17"/>
  <c r="AK38" i="17"/>
  <c r="AL38" i="17"/>
  <c r="AM31" i="5" s="1"/>
  <c r="AM38" i="17"/>
  <c r="AN31" i="5" s="1"/>
  <c r="AC39" i="17"/>
  <c r="AD32" i="5" s="1"/>
  <c r="AD39" i="17"/>
  <c r="AE39" i="17"/>
  <c r="AF39" i="17"/>
  <c r="AG39" i="17"/>
  <c r="AH39" i="17"/>
  <c r="AI39" i="17"/>
  <c r="AJ32" i="5" s="1"/>
  <c r="AJ39" i="17"/>
  <c r="AK32" i="5" s="1"/>
  <c r="AK39" i="17"/>
  <c r="AL32" i="5" s="1"/>
  <c r="AL39" i="17"/>
  <c r="AM39" i="17"/>
  <c r="AB39" i="17"/>
  <c r="AC32" i="5" s="1"/>
  <c r="AB38" i="17"/>
  <c r="AB37" i="17"/>
  <c r="P37" i="17"/>
  <c r="Q37" i="17"/>
  <c r="R30" i="5" s="1"/>
  <c r="R37" i="17"/>
  <c r="S30" i="5" s="1"/>
  <c r="S37" i="17"/>
  <c r="T30" i="5" s="1"/>
  <c r="T37" i="17"/>
  <c r="U30" i="5" s="1"/>
  <c r="U37" i="17"/>
  <c r="V30" i="5" s="1"/>
  <c r="V37" i="17"/>
  <c r="W30" i="5" s="1"/>
  <c r="W37" i="17"/>
  <c r="X37" i="17"/>
  <c r="Y37" i="17"/>
  <c r="Z30" i="5" s="1"/>
  <c r="Z37" i="17"/>
  <c r="P38" i="17"/>
  <c r="Q38" i="17"/>
  <c r="R38" i="17"/>
  <c r="S31" i="5" s="1"/>
  <c r="S38" i="17"/>
  <c r="T31" i="5" s="1"/>
  <c r="T38" i="17"/>
  <c r="U31" i="5" s="1"/>
  <c r="U38" i="17"/>
  <c r="V38" i="17"/>
  <c r="W38" i="17"/>
  <c r="X38" i="17"/>
  <c r="Y38" i="17"/>
  <c r="Z38" i="17"/>
  <c r="AA31" i="5" s="1"/>
  <c r="P39" i="17"/>
  <c r="Q32" i="5" s="1"/>
  <c r="Q39" i="17"/>
  <c r="R32" i="5" s="1"/>
  <c r="R39" i="17"/>
  <c r="S39" i="17"/>
  <c r="T32" i="5" s="1"/>
  <c r="T39" i="17"/>
  <c r="U32" i="5" s="1"/>
  <c r="U39" i="17"/>
  <c r="V32" i="5" s="1"/>
  <c r="V39" i="17"/>
  <c r="W32" i="5" s="1"/>
  <c r="W39" i="17"/>
  <c r="X32" i="5" s="1"/>
  <c r="X39" i="17"/>
  <c r="Y32" i="5" s="1"/>
  <c r="Y39" i="17"/>
  <c r="Z32" i="5" s="1"/>
  <c r="Z39" i="17"/>
  <c r="O39" i="17"/>
  <c r="P32" i="5" s="1"/>
  <c r="O38" i="17"/>
  <c r="O37" i="17"/>
  <c r="P30" i="5" s="1"/>
  <c r="C37" i="17"/>
  <c r="D30" i="5" s="1"/>
  <c r="D37" i="17"/>
  <c r="E30" i="5" s="1"/>
  <c r="E37" i="17"/>
  <c r="F37" i="17"/>
  <c r="G37" i="17"/>
  <c r="H37" i="17"/>
  <c r="I30" i="5" s="1"/>
  <c r="I37" i="17"/>
  <c r="J30" i="5" s="1"/>
  <c r="J37" i="17"/>
  <c r="K30" i="5" s="1"/>
  <c r="K37" i="17"/>
  <c r="L30" i="5" s="1"/>
  <c r="L37" i="17"/>
  <c r="M37" i="17"/>
  <c r="C38" i="17"/>
  <c r="D38" i="17"/>
  <c r="E31" i="5" s="1"/>
  <c r="E38" i="17"/>
  <c r="F31" i="5" s="1"/>
  <c r="F38" i="17"/>
  <c r="G31" i="5" s="1"/>
  <c r="G38" i="17"/>
  <c r="H31" i="5" s="1"/>
  <c r="H38" i="17"/>
  <c r="I38" i="17"/>
  <c r="J31" i="5" s="1"/>
  <c r="J38" i="17"/>
  <c r="K38" i="17"/>
  <c r="L38" i="17"/>
  <c r="M31" i="5" s="1"/>
  <c r="M38" i="17"/>
  <c r="N31" i="5" s="1"/>
  <c r="C39" i="17"/>
  <c r="D32" i="5" s="1"/>
  <c r="D39" i="17"/>
  <c r="E32" i="5" s="1"/>
  <c r="E39" i="17"/>
  <c r="F32" i="5" s="1"/>
  <c r="F39" i="17"/>
  <c r="G32" i="5" s="1"/>
  <c r="G39" i="17"/>
  <c r="H39" i="17"/>
  <c r="I32" i="5" s="1"/>
  <c r="I39" i="17"/>
  <c r="J32" i="5" s="1"/>
  <c r="J39" i="17"/>
  <c r="K32" i="5" s="1"/>
  <c r="K39" i="17"/>
  <c r="L32" i="5" s="1"/>
  <c r="L39" i="17"/>
  <c r="M32" i="5" s="1"/>
  <c r="M39" i="17"/>
  <c r="N32" i="5" s="1"/>
  <c r="B39" i="17"/>
  <c r="C32" i="5" s="1"/>
  <c r="B38" i="17"/>
  <c r="B37" i="17"/>
  <c r="C30" i="5" s="1"/>
  <c r="AC46" i="17"/>
  <c r="AD46" i="17"/>
  <c r="AE46" i="17"/>
  <c r="AF46" i="17"/>
  <c r="AG46" i="17"/>
  <c r="AH46" i="17"/>
  <c r="AI46" i="17"/>
  <c r="AJ46" i="17"/>
  <c r="AK46" i="17"/>
  <c r="AL46" i="17"/>
  <c r="AM46" i="17"/>
  <c r="AB46" i="17"/>
  <c r="P46" i="17"/>
  <c r="Q46" i="17"/>
  <c r="R46" i="17"/>
  <c r="S46" i="17"/>
  <c r="T46" i="17"/>
  <c r="U46" i="17"/>
  <c r="V46" i="17"/>
  <c r="W46" i="17"/>
  <c r="X46" i="17"/>
  <c r="Y46" i="17"/>
  <c r="Z46" i="17"/>
  <c r="O46" i="17"/>
  <c r="C46" i="17"/>
  <c r="D46" i="17"/>
  <c r="E46" i="17"/>
  <c r="F46" i="17"/>
  <c r="G46" i="17"/>
  <c r="H46" i="17"/>
  <c r="I46" i="17"/>
  <c r="J46" i="17"/>
  <c r="K46" i="17"/>
  <c r="L46" i="17"/>
  <c r="M46" i="17"/>
  <c r="B46" i="17"/>
  <c r="AC45" i="17"/>
  <c r="AD45" i="17"/>
  <c r="AE45" i="17"/>
  <c r="AF45" i="17"/>
  <c r="AG45" i="17"/>
  <c r="AH45" i="17"/>
  <c r="AI45" i="17"/>
  <c r="AJ45" i="17"/>
  <c r="AK45" i="17"/>
  <c r="AL45" i="17"/>
  <c r="AM45" i="17"/>
  <c r="AB45" i="17"/>
  <c r="P45" i="17"/>
  <c r="Q45" i="17"/>
  <c r="R45" i="17"/>
  <c r="S45" i="17"/>
  <c r="T45" i="17"/>
  <c r="U45" i="17"/>
  <c r="V45" i="17"/>
  <c r="W45" i="17"/>
  <c r="X45" i="17"/>
  <c r="Y45" i="17"/>
  <c r="Z45" i="17"/>
  <c r="O45" i="17"/>
  <c r="C45" i="17"/>
  <c r="D45" i="17"/>
  <c r="E45" i="17"/>
  <c r="F45" i="17"/>
  <c r="G45" i="17"/>
  <c r="H45" i="17"/>
  <c r="I45" i="17"/>
  <c r="J45" i="17"/>
  <c r="K45" i="17"/>
  <c r="L45" i="17"/>
  <c r="M45" i="17"/>
  <c r="B45" i="17"/>
  <c r="AC44" i="17"/>
  <c r="AD44" i="17"/>
  <c r="AE44" i="17"/>
  <c r="AF44" i="17"/>
  <c r="AG44" i="17"/>
  <c r="AH44" i="17"/>
  <c r="AI44" i="17"/>
  <c r="AJ44" i="17"/>
  <c r="AK44" i="17"/>
  <c r="AL44" i="17"/>
  <c r="AM44" i="17"/>
  <c r="AB44" i="17"/>
  <c r="P44" i="17"/>
  <c r="Q44" i="17"/>
  <c r="R44" i="17"/>
  <c r="S44" i="17"/>
  <c r="T44" i="17"/>
  <c r="U44" i="17"/>
  <c r="V44" i="17"/>
  <c r="W44" i="17"/>
  <c r="X44" i="17"/>
  <c r="Y44" i="17"/>
  <c r="Z44" i="17"/>
  <c r="O44" i="17"/>
  <c r="C44" i="17"/>
  <c r="D44" i="17"/>
  <c r="E44" i="17"/>
  <c r="F44" i="17"/>
  <c r="G44" i="17"/>
  <c r="H44" i="17"/>
  <c r="I44" i="17"/>
  <c r="J44" i="17"/>
  <c r="K44" i="17"/>
  <c r="L44" i="17"/>
  <c r="M44" i="17"/>
  <c r="B44" i="17"/>
  <c r="AC43" i="17"/>
  <c r="AD43" i="17"/>
  <c r="AE43" i="17"/>
  <c r="AF43" i="17"/>
  <c r="AG43" i="17"/>
  <c r="AH43" i="17"/>
  <c r="AI43" i="17"/>
  <c r="AJ43" i="17"/>
  <c r="AK43" i="17"/>
  <c r="AL43" i="17"/>
  <c r="AM43" i="17"/>
  <c r="AB43" i="17"/>
  <c r="P43" i="17"/>
  <c r="Q43" i="17"/>
  <c r="R43" i="17"/>
  <c r="S43" i="17"/>
  <c r="T43" i="17"/>
  <c r="U43" i="17"/>
  <c r="V43" i="17"/>
  <c r="W43" i="17"/>
  <c r="X43" i="17"/>
  <c r="Y43" i="17"/>
  <c r="Z43" i="17"/>
  <c r="O43" i="17"/>
  <c r="C43" i="17"/>
  <c r="D43" i="17"/>
  <c r="E43" i="17"/>
  <c r="F43" i="17"/>
  <c r="G43" i="17"/>
  <c r="H43" i="17"/>
  <c r="I43" i="17"/>
  <c r="J43" i="17"/>
  <c r="K43" i="17"/>
  <c r="L43" i="17"/>
  <c r="M43" i="17"/>
  <c r="B43" i="17"/>
  <c r="AO9" i="5"/>
  <c r="AB9" i="5"/>
  <c r="B9" i="5"/>
  <c r="O9" i="5" s="1"/>
  <c r="G6" i="19"/>
  <c r="B19" i="19" s="1"/>
  <c r="G5" i="19"/>
  <c r="F30" i="5"/>
  <c r="G30" i="5"/>
  <c r="H30" i="5"/>
  <c r="M30" i="5"/>
  <c r="N30" i="5"/>
  <c r="Q30" i="5"/>
  <c r="X30" i="5"/>
  <c r="Y30" i="5"/>
  <c r="AA30" i="5"/>
  <c r="AC30" i="5"/>
  <c r="AF30" i="5"/>
  <c r="AG30" i="5"/>
  <c r="AL30" i="5"/>
  <c r="AN30" i="5"/>
  <c r="D31" i="5"/>
  <c r="I31" i="5"/>
  <c r="K31" i="5"/>
  <c r="L31" i="5"/>
  <c r="Q31" i="5"/>
  <c r="R31" i="5"/>
  <c r="V31" i="5"/>
  <c r="W31" i="5"/>
  <c r="X31" i="5"/>
  <c r="Y31" i="5"/>
  <c r="Z31" i="5"/>
  <c r="AC31" i="5"/>
  <c r="AD31" i="5"/>
  <c r="AI31" i="5"/>
  <c r="AJ31" i="5"/>
  <c r="AK31" i="5"/>
  <c r="AL31" i="5"/>
  <c r="H32" i="5"/>
  <c r="S32" i="5"/>
  <c r="AA32" i="5"/>
  <c r="AE32" i="5"/>
  <c r="AF32" i="5"/>
  <c r="AG32" i="5"/>
  <c r="AH32" i="5"/>
  <c r="AI32" i="5"/>
  <c r="AM32" i="5"/>
  <c r="AN32" i="5"/>
  <c r="A37" i="17"/>
  <c r="A30" i="5" s="1"/>
  <c r="B12" i="6" s="1"/>
  <c r="C31" i="5"/>
  <c r="H12" i="17"/>
  <c r="I12" i="17" s="1"/>
  <c r="H13" i="17"/>
  <c r="I13" i="17" s="1"/>
  <c r="A25" i="17"/>
  <c r="N25" i="17"/>
  <c r="AA25" i="17"/>
  <c r="AN25" i="17"/>
  <c r="A26" i="17"/>
  <c r="A38" i="17" s="1"/>
  <c r="A31" i="5" s="1"/>
  <c r="B13" i="6" s="1"/>
  <c r="N26" i="17"/>
  <c r="AA26" i="17"/>
  <c r="AN26" i="17"/>
  <c r="A27" i="17"/>
  <c r="A39" i="17" s="1"/>
  <c r="A32" i="5" s="1"/>
  <c r="B14" i="6" s="1"/>
  <c r="N27" i="17"/>
  <c r="AA27" i="17"/>
  <c r="AN27" i="17"/>
  <c r="H11" i="17"/>
  <c r="I11" i="17" s="1"/>
  <c r="O10" i="5"/>
  <c r="AD17" i="5"/>
  <c r="AE17" i="5"/>
  <c r="AF17" i="5"/>
  <c r="AG17" i="5"/>
  <c r="AH17" i="5"/>
  <c r="AI17" i="5"/>
  <c r="AJ17" i="5"/>
  <c r="AK17" i="5"/>
  <c r="AL17" i="5"/>
  <c r="AM17" i="5"/>
  <c r="AN17" i="5"/>
  <c r="AC17" i="5"/>
  <c r="Q17" i="5"/>
  <c r="R17" i="5"/>
  <c r="S17" i="5"/>
  <c r="T17" i="5"/>
  <c r="U17" i="5"/>
  <c r="V17" i="5"/>
  <c r="W17" i="5"/>
  <c r="X17" i="5"/>
  <c r="Y17" i="5"/>
  <c r="Z17" i="5"/>
  <c r="AA17" i="5"/>
  <c r="P17" i="5"/>
  <c r="D17" i="5"/>
  <c r="E17" i="5"/>
  <c r="F17" i="5"/>
  <c r="G17" i="5"/>
  <c r="H17" i="5"/>
  <c r="I17" i="5"/>
  <c r="J17" i="5"/>
  <c r="K17" i="5"/>
  <c r="L17" i="5"/>
  <c r="M17" i="5"/>
  <c r="N17" i="5"/>
  <c r="C17" i="5"/>
  <c r="H7" i="18"/>
  <c r="H8" i="18"/>
  <c r="D10" i="18"/>
  <c r="I10" i="18"/>
  <c r="B10" i="18"/>
  <c r="I21" i="18"/>
  <c r="D14" i="18"/>
  <c r="E14" i="18" s="1"/>
  <c r="G14" i="18" s="1"/>
  <c r="E7" i="18"/>
  <c r="G7" i="18" s="1"/>
  <c r="E8" i="18"/>
  <c r="G8" i="18" s="1"/>
  <c r="E4" i="18"/>
  <c r="G4" i="18" s="1"/>
  <c r="E5" i="18"/>
  <c r="G5" i="18" s="1"/>
  <c r="E6" i="18"/>
  <c r="H6" i="18" s="1"/>
  <c r="E3" i="18"/>
  <c r="H3" i="18" s="1"/>
  <c r="B47" i="17" l="1"/>
  <c r="AN43" i="17"/>
  <c r="O32" i="5"/>
  <c r="AN37" i="17"/>
  <c r="AA38" i="17"/>
  <c r="P31" i="5"/>
  <c r="AN39" i="17"/>
  <c r="AA39" i="17"/>
  <c r="N39" i="17"/>
  <c r="AA37" i="17"/>
  <c r="AN38" i="17"/>
  <c r="N37" i="17"/>
  <c r="N38" i="17"/>
  <c r="O17" i="5"/>
  <c r="B12" i="19"/>
  <c r="G12" i="19"/>
  <c r="F11" i="19"/>
  <c r="C67" i="5" s="1"/>
  <c r="A13" i="19"/>
  <c r="A15" i="19"/>
  <c r="D18" i="19"/>
  <c r="G11" i="19"/>
  <c r="B13" i="19"/>
  <c r="D15" i="19"/>
  <c r="G370" i="19"/>
  <c r="F369" i="19"/>
  <c r="E368" i="19"/>
  <c r="D367" i="19"/>
  <c r="C366" i="19"/>
  <c r="B365" i="19"/>
  <c r="A364" i="19"/>
  <c r="G362" i="19"/>
  <c r="F361" i="19"/>
  <c r="E360" i="19"/>
  <c r="D359" i="19"/>
  <c r="C358" i="19"/>
  <c r="B357" i="19"/>
  <c r="A356" i="19"/>
  <c r="G354" i="19"/>
  <c r="F353" i="19"/>
  <c r="E352" i="19"/>
  <c r="D351" i="19"/>
  <c r="C350" i="19"/>
  <c r="B349" i="19"/>
  <c r="A348" i="19"/>
  <c r="G346" i="19"/>
  <c r="F345" i="19"/>
  <c r="E344" i="19"/>
  <c r="D343" i="19"/>
  <c r="C342" i="19"/>
  <c r="B341" i="19"/>
  <c r="A340" i="19"/>
  <c r="G338" i="19"/>
  <c r="F337" i="19"/>
  <c r="E336" i="19"/>
  <c r="D335" i="19"/>
  <c r="C334" i="19"/>
  <c r="B333" i="19"/>
  <c r="A332" i="19"/>
  <c r="G330" i="19"/>
  <c r="F329" i="19"/>
  <c r="E328" i="19"/>
  <c r="D327" i="19"/>
  <c r="C326" i="19"/>
  <c r="B325" i="19"/>
  <c r="A324" i="19"/>
  <c r="G322" i="19"/>
  <c r="F321" i="19"/>
  <c r="E320" i="19"/>
  <c r="D319" i="19"/>
  <c r="C318" i="19"/>
  <c r="B317" i="19"/>
  <c r="A316" i="19"/>
  <c r="G314" i="19"/>
  <c r="F313" i="19"/>
  <c r="E312" i="19"/>
  <c r="D311" i="19"/>
  <c r="C310" i="19"/>
  <c r="B309" i="19"/>
  <c r="A308" i="19"/>
  <c r="G306" i="19"/>
  <c r="F305" i="19"/>
  <c r="E304" i="19"/>
  <c r="D303" i="19"/>
  <c r="C302" i="19"/>
  <c r="B301" i="19"/>
  <c r="A300" i="19"/>
  <c r="G298" i="19"/>
  <c r="F297" i="19"/>
  <c r="E296" i="19"/>
  <c r="D295" i="19"/>
  <c r="C294" i="19"/>
  <c r="B293" i="19"/>
  <c r="A292" i="19"/>
  <c r="G290" i="19"/>
  <c r="F289" i="19"/>
  <c r="E288" i="19"/>
  <c r="D287" i="19"/>
  <c r="C286" i="19"/>
  <c r="B285" i="19"/>
  <c r="A284" i="19"/>
  <c r="G282" i="19"/>
  <c r="F281" i="19"/>
  <c r="E280" i="19"/>
  <c r="D279" i="19"/>
  <c r="F370" i="19"/>
  <c r="E369" i="19"/>
  <c r="D368" i="19"/>
  <c r="C367" i="19"/>
  <c r="B366" i="19"/>
  <c r="A365" i="19"/>
  <c r="G363" i="19"/>
  <c r="F362" i="19"/>
  <c r="E361" i="19"/>
  <c r="D360" i="19"/>
  <c r="C359" i="19"/>
  <c r="B358" i="19"/>
  <c r="A357" i="19"/>
  <c r="G355" i="19"/>
  <c r="F354" i="19"/>
  <c r="E353" i="19"/>
  <c r="D352" i="19"/>
  <c r="C351" i="19"/>
  <c r="B350" i="19"/>
  <c r="A349" i="19"/>
  <c r="G347" i="19"/>
  <c r="F346" i="19"/>
  <c r="E345" i="19"/>
  <c r="D344" i="19"/>
  <c r="C343" i="19"/>
  <c r="B342" i="19"/>
  <c r="A341" i="19"/>
  <c r="G339" i="19"/>
  <c r="F338" i="19"/>
  <c r="E337" i="19"/>
  <c r="D336" i="19"/>
  <c r="C335" i="19"/>
  <c r="B334" i="19"/>
  <c r="A333" i="19"/>
  <c r="G331" i="19"/>
  <c r="F330" i="19"/>
  <c r="E329" i="19"/>
  <c r="D328" i="19"/>
  <c r="C327" i="19"/>
  <c r="B326" i="19"/>
  <c r="A325" i="19"/>
  <c r="G323" i="19"/>
  <c r="F322" i="19"/>
  <c r="E321" i="19"/>
  <c r="D320" i="19"/>
  <c r="C319" i="19"/>
  <c r="B318" i="19"/>
  <c r="A317" i="19"/>
  <c r="G315" i="19"/>
  <c r="F314" i="19"/>
  <c r="E313" i="19"/>
  <c r="D312" i="19"/>
  <c r="C311" i="19"/>
  <c r="B310" i="19"/>
  <c r="A309" i="19"/>
  <c r="G307" i="19"/>
  <c r="F306" i="19"/>
  <c r="E305" i="19"/>
  <c r="D304" i="19"/>
  <c r="C303" i="19"/>
  <c r="B302" i="19"/>
  <c r="A301" i="19"/>
  <c r="G299" i="19"/>
  <c r="F298" i="19"/>
  <c r="E297" i="19"/>
  <c r="D296" i="19"/>
  <c r="C295" i="19"/>
  <c r="B294" i="19"/>
  <c r="A293" i="19"/>
  <c r="G291" i="19"/>
  <c r="F290" i="19"/>
  <c r="E289" i="19"/>
  <c r="D288" i="19"/>
  <c r="C287" i="19"/>
  <c r="B286" i="19"/>
  <c r="A285" i="19"/>
  <c r="E370" i="19"/>
  <c r="D369" i="19"/>
  <c r="C368" i="19"/>
  <c r="B367" i="19"/>
  <c r="A366" i="19"/>
  <c r="G364" i="19"/>
  <c r="F363" i="19"/>
  <c r="E362" i="19"/>
  <c r="D361" i="19"/>
  <c r="C360" i="19"/>
  <c r="B359" i="19"/>
  <c r="A358" i="19"/>
  <c r="G356" i="19"/>
  <c r="F355" i="19"/>
  <c r="E354" i="19"/>
  <c r="D353" i="19"/>
  <c r="C352" i="19"/>
  <c r="B351" i="19"/>
  <c r="A350" i="19"/>
  <c r="G348" i="19"/>
  <c r="F347" i="19"/>
  <c r="E346" i="19"/>
  <c r="D345" i="19"/>
  <c r="C344" i="19"/>
  <c r="B343" i="19"/>
  <c r="A342" i="19"/>
  <c r="G340" i="19"/>
  <c r="F339" i="19"/>
  <c r="E338" i="19"/>
  <c r="D337" i="19"/>
  <c r="C336" i="19"/>
  <c r="B335" i="19"/>
  <c r="A334" i="19"/>
  <c r="G332" i="19"/>
  <c r="F331" i="19"/>
  <c r="E330" i="19"/>
  <c r="D329" i="19"/>
  <c r="C328" i="19"/>
  <c r="B327" i="19"/>
  <c r="A326" i="19"/>
  <c r="G324" i="19"/>
  <c r="F323" i="19"/>
  <c r="E322" i="19"/>
  <c r="D321" i="19"/>
  <c r="C320" i="19"/>
  <c r="B319" i="19"/>
  <c r="A318" i="19"/>
  <c r="G316" i="19"/>
  <c r="F315" i="19"/>
  <c r="E314" i="19"/>
  <c r="D313" i="19"/>
  <c r="C312" i="19"/>
  <c r="B311" i="19"/>
  <c r="A310" i="19"/>
  <c r="G308" i="19"/>
  <c r="F307" i="19"/>
  <c r="E306" i="19"/>
  <c r="D305" i="19"/>
  <c r="C304" i="19"/>
  <c r="B303" i="19"/>
  <c r="A302" i="19"/>
  <c r="G300" i="19"/>
  <c r="F299" i="19"/>
  <c r="E298" i="19"/>
  <c r="D297" i="19"/>
  <c r="C296" i="19"/>
  <c r="B295" i="19"/>
  <c r="A294" i="19"/>
  <c r="G292" i="19"/>
  <c r="F291" i="19"/>
  <c r="E290" i="19"/>
  <c r="D289" i="19"/>
  <c r="C288" i="19"/>
  <c r="B287" i="19"/>
  <c r="A286" i="19"/>
  <c r="G284" i="19"/>
  <c r="F283" i="19"/>
  <c r="E282" i="19"/>
  <c r="D281" i="19"/>
  <c r="D370" i="19"/>
  <c r="C369" i="19"/>
  <c r="B368" i="19"/>
  <c r="A367" i="19"/>
  <c r="G365" i="19"/>
  <c r="F364" i="19"/>
  <c r="E363" i="19"/>
  <c r="D362" i="19"/>
  <c r="C361" i="19"/>
  <c r="B360" i="19"/>
  <c r="A359" i="19"/>
  <c r="G357" i="19"/>
  <c r="F356" i="19"/>
  <c r="E355" i="19"/>
  <c r="D354" i="19"/>
  <c r="C353" i="19"/>
  <c r="B352" i="19"/>
  <c r="A351" i="19"/>
  <c r="G349" i="19"/>
  <c r="F348" i="19"/>
  <c r="E347" i="19"/>
  <c r="D346" i="19"/>
  <c r="C345" i="19"/>
  <c r="B344" i="19"/>
  <c r="A343" i="19"/>
  <c r="G341" i="19"/>
  <c r="F340" i="19"/>
  <c r="E339" i="19"/>
  <c r="D338" i="19"/>
  <c r="C337" i="19"/>
  <c r="B336" i="19"/>
  <c r="A335" i="19"/>
  <c r="G333" i="19"/>
  <c r="F332" i="19"/>
  <c r="E331" i="19"/>
  <c r="D330" i="19"/>
  <c r="C329" i="19"/>
  <c r="B328" i="19"/>
  <c r="A327" i="19"/>
  <c r="G325" i="19"/>
  <c r="F324" i="19"/>
  <c r="E323" i="19"/>
  <c r="D322" i="19"/>
  <c r="C321" i="19"/>
  <c r="B320" i="19"/>
  <c r="A319" i="19"/>
  <c r="G317" i="19"/>
  <c r="F316" i="19"/>
  <c r="E315" i="19"/>
  <c r="D314" i="19"/>
  <c r="C313" i="19"/>
  <c r="B312" i="19"/>
  <c r="A311" i="19"/>
  <c r="G309" i="19"/>
  <c r="F308" i="19"/>
  <c r="E307" i="19"/>
  <c r="D306" i="19"/>
  <c r="C305" i="19"/>
  <c r="B304" i="19"/>
  <c r="A303" i="19"/>
  <c r="G301" i="19"/>
  <c r="F300" i="19"/>
  <c r="E299" i="19"/>
  <c r="D298" i="19"/>
  <c r="C297" i="19"/>
  <c r="B296" i="19"/>
  <c r="A295" i="19"/>
  <c r="G293" i="19"/>
  <c r="F292" i="19"/>
  <c r="E291" i="19"/>
  <c r="D290" i="19"/>
  <c r="C289" i="19"/>
  <c r="C370" i="19"/>
  <c r="B369" i="19"/>
  <c r="A368" i="19"/>
  <c r="G366" i="19"/>
  <c r="F365" i="19"/>
  <c r="E364" i="19"/>
  <c r="D363" i="19"/>
  <c r="C362" i="19"/>
  <c r="B361" i="19"/>
  <c r="A360" i="19"/>
  <c r="G358" i="19"/>
  <c r="F357" i="19"/>
  <c r="E356" i="19"/>
  <c r="D355" i="19"/>
  <c r="C354" i="19"/>
  <c r="B353" i="19"/>
  <c r="A352" i="19"/>
  <c r="G350" i="19"/>
  <c r="F349" i="19"/>
  <c r="E348" i="19"/>
  <c r="D347" i="19"/>
  <c r="C346" i="19"/>
  <c r="B345" i="19"/>
  <c r="A344" i="19"/>
  <c r="G342" i="19"/>
  <c r="F341" i="19"/>
  <c r="E340" i="19"/>
  <c r="D339" i="19"/>
  <c r="C338" i="19"/>
  <c r="B337" i="19"/>
  <c r="A336" i="19"/>
  <c r="G334" i="19"/>
  <c r="F333" i="19"/>
  <c r="E332" i="19"/>
  <c r="D331" i="19"/>
  <c r="C330" i="19"/>
  <c r="B329" i="19"/>
  <c r="A328" i="19"/>
  <c r="G326" i="19"/>
  <c r="F325" i="19"/>
  <c r="E324" i="19"/>
  <c r="D323" i="19"/>
  <c r="C322" i="19"/>
  <c r="B321" i="19"/>
  <c r="A320" i="19"/>
  <c r="G318" i="19"/>
  <c r="F317" i="19"/>
  <c r="E316" i="19"/>
  <c r="D315" i="19"/>
  <c r="C314" i="19"/>
  <c r="B313" i="19"/>
  <c r="A312" i="19"/>
  <c r="G310" i="19"/>
  <c r="F309" i="19"/>
  <c r="E308" i="19"/>
  <c r="D307" i="19"/>
  <c r="C306" i="19"/>
  <c r="B305" i="19"/>
  <c r="A304" i="19"/>
  <c r="G302" i="19"/>
  <c r="F301" i="19"/>
  <c r="E300" i="19"/>
  <c r="D299" i="19"/>
  <c r="C298" i="19"/>
  <c r="B297" i="19"/>
  <c r="A296" i="19"/>
  <c r="G294" i="19"/>
  <c r="F293" i="19"/>
  <c r="E292" i="19"/>
  <c r="D291" i="19"/>
  <c r="C290" i="19"/>
  <c r="B289" i="19"/>
  <c r="A288" i="19"/>
  <c r="G286" i="19"/>
  <c r="F285" i="19"/>
  <c r="E284" i="19"/>
  <c r="D283" i="19"/>
  <c r="C282" i="19"/>
  <c r="B281" i="19"/>
  <c r="A280" i="19"/>
  <c r="G278" i="19"/>
  <c r="F277" i="19"/>
  <c r="E276" i="19"/>
  <c r="D275" i="19"/>
  <c r="B370" i="19"/>
  <c r="A369" i="19"/>
  <c r="G367" i="19"/>
  <c r="F366" i="19"/>
  <c r="E365" i="19"/>
  <c r="D364" i="19"/>
  <c r="C363" i="19"/>
  <c r="B362" i="19"/>
  <c r="A361" i="19"/>
  <c r="G359" i="19"/>
  <c r="F358" i="19"/>
  <c r="E357" i="19"/>
  <c r="D356" i="19"/>
  <c r="C355" i="19"/>
  <c r="B354" i="19"/>
  <c r="A353" i="19"/>
  <c r="G351" i="19"/>
  <c r="F350" i="19"/>
  <c r="E349" i="19"/>
  <c r="D348" i="19"/>
  <c r="C347" i="19"/>
  <c r="B346" i="19"/>
  <c r="A345" i="19"/>
  <c r="G343" i="19"/>
  <c r="F342" i="19"/>
  <c r="E341" i="19"/>
  <c r="D340" i="19"/>
  <c r="C339" i="19"/>
  <c r="B338" i="19"/>
  <c r="A337" i="19"/>
  <c r="G335" i="19"/>
  <c r="F334" i="19"/>
  <c r="E333" i="19"/>
  <c r="D332" i="19"/>
  <c r="C331" i="19"/>
  <c r="B330" i="19"/>
  <c r="A329" i="19"/>
  <c r="G327" i="19"/>
  <c r="F326" i="19"/>
  <c r="E325" i="19"/>
  <c r="D324" i="19"/>
  <c r="C323" i="19"/>
  <c r="B322" i="19"/>
  <c r="A321" i="19"/>
  <c r="G319" i="19"/>
  <c r="F318" i="19"/>
  <c r="E317" i="19"/>
  <c r="D316" i="19"/>
  <c r="C315" i="19"/>
  <c r="B314" i="19"/>
  <c r="A313" i="19"/>
  <c r="G311" i="19"/>
  <c r="F310" i="19"/>
  <c r="E309" i="19"/>
  <c r="D308" i="19"/>
  <c r="C307" i="19"/>
  <c r="B306" i="19"/>
  <c r="A305" i="19"/>
  <c r="G303" i="19"/>
  <c r="F302" i="19"/>
  <c r="E301" i="19"/>
  <c r="D300" i="19"/>
  <c r="C299" i="19"/>
  <c r="B298" i="19"/>
  <c r="A297" i="19"/>
  <c r="G295" i="19"/>
  <c r="F294" i="19"/>
  <c r="E293" i="19"/>
  <c r="D292" i="19"/>
  <c r="C291" i="19"/>
  <c r="B290" i="19"/>
  <c r="A370" i="19"/>
  <c r="G368" i="19"/>
  <c r="F367" i="19"/>
  <c r="E366" i="19"/>
  <c r="D365" i="19"/>
  <c r="C364" i="19"/>
  <c r="B363" i="19"/>
  <c r="A362" i="19"/>
  <c r="G360" i="19"/>
  <c r="F359" i="19"/>
  <c r="E358" i="19"/>
  <c r="D357" i="19"/>
  <c r="C356" i="19"/>
  <c r="B355" i="19"/>
  <c r="A354" i="19"/>
  <c r="G352" i="19"/>
  <c r="F351" i="19"/>
  <c r="E350" i="19"/>
  <c r="D349" i="19"/>
  <c r="C348" i="19"/>
  <c r="B347" i="19"/>
  <c r="A346" i="19"/>
  <c r="G344" i="19"/>
  <c r="F343" i="19"/>
  <c r="E342" i="19"/>
  <c r="D341" i="19"/>
  <c r="C340" i="19"/>
  <c r="B339" i="19"/>
  <c r="A338" i="19"/>
  <c r="G336" i="19"/>
  <c r="F335" i="19"/>
  <c r="E334" i="19"/>
  <c r="D333" i="19"/>
  <c r="C332" i="19"/>
  <c r="B331" i="19"/>
  <c r="A330" i="19"/>
  <c r="G328" i="19"/>
  <c r="F327" i="19"/>
  <c r="E326" i="19"/>
  <c r="D325" i="19"/>
  <c r="C324" i="19"/>
  <c r="B323" i="19"/>
  <c r="A322" i="19"/>
  <c r="G320" i="19"/>
  <c r="F319" i="19"/>
  <c r="E318" i="19"/>
  <c r="D317" i="19"/>
  <c r="C316" i="19"/>
  <c r="B315" i="19"/>
  <c r="A314" i="19"/>
  <c r="G312" i="19"/>
  <c r="F311" i="19"/>
  <c r="E310" i="19"/>
  <c r="D309" i="19"/>
  <c r="C308" i="19"/>
  <c r="B307" i="19"/>
  <c r="A306" i="19"/>
  <c r="G304" i="19"/>
  <c r="F303" i="19"/>
  <c r="E302" i="19"/>
  <c r="D301" i="19"/>
  <c r="C300" i="19"/>
  <c r="B299" i="19"/>
  <c r="A298" i="19"/>
  <c r="G296" i="19"/>
  <c r="F295" i="19"/>
  <c r="E294" i="19"/>
  <c r="D293" i="19"/>
  <c r="C292" i="19"/>
  <c r="B291" i="19"/>
  <c r="A290" i="19"/>
  <c r="G288" i="19"/>
  <c r="F287" i="19"/>
  <c r="E286" i="19"/>
  <c r="D285" i="19"/>
  <c r="C284" i="19"/>
  <c r="B283" i="19"/>
  <c r="A282" i="19"/>
  <c r="G280" i="19"/>
  <c r="F279" i="19"/>
  <c r="E278" i="19"/>
  <c r="D277" i="19"/>
  <c r="C276" i="19"/>
  <c r="B275" i="19"/>
  <c r="A274" i="19"/>
  <c r="G369" i="19"/>
  <c r="F368" i="19"/>
  <c r="E367" i="19"/>
  <c r="D366" i="19"/>
  <c r="C365" i="19"/>
  <c r="B364" i="19"/>
  <c r="A363" i="19"/>
  <c r="G361" i="19"/>
  <c r="F360" i="19"/>
  <c r="E359" i="19"/>
  <c r="D358" i="19"/>
  <c r="C357" i="19"/>
  <c r="B356" i="19"/>
  <c r="A355" i="19"/>
  <c r="G353" i="19"/>
  <c r="F352" i="19"/>
  <c r="E351" i="19"/>
  <c r="D350" i="19"/>
  <c r="C349" i="19"/>
  <c r="B348" i="19"/>
  <c r="A347" i="19"/>
  <c r="G345" i="19"/>
  <c r="F344" i="19"/>
  <c r="E343" i="19"/>
  <c r="D342" i="19"/>
  <c r="C341" i="19"/>
  <c r="B340" i="19"/>
  <c r="A339" i="19"/>
  <c r="G337" i="19"/>
  <c r="F336" i="19"/>
  <c r="E335" i="19"/>
  <c r="D334" i="19"/>
  <c r="C333" i="19"/>
  <c r="B332" i="19"/>
  <c r="A331" i="19"/>
  <c r="G329" i="19"/>
  <c r="F328" i="19"/>
  <c r="E327" i="19"/>
  <c r="D326" i="19"/>
  <c r="C325" i="19"/>
  <c r="B324" i="19"/>
  <c r="A323" i="19"/>
  <c r="G321" i="19"/>
  <c r="F320" i="19"/>
  <c r="E319" i="19"/>
  <c r="D318" i="19"/>
  <c r="C317" i="19"/>
  <c r="B316" i="19"/>
  <c r="A315" i="19"/>
  <c r="G313" i="19"/>
  <c r="F312" i="19"/>
  <c r="E311" i="19"/>
  <c r="D310" i="19"/>
  <c r="C309" i="19"/>
  <c r="B308" i="19"/>
  <c r="A307" i="19"/>
  <c r="G305" i="19"/>
  <c r="F304" i="19"/>
  <c r="E303" i="19"/>
  <c r="D302" i="19"/>
  <c r="C301" i="19"/>
  <c r="B300" i="19"/>
  <c r="A299" i="19"/>
  <c r="G297" i="19"/>
  <c r="F296" i="19"/>
  <c r="E295" i="19"/>
  <c r="D294" i="19"/>
  <c r="C293" i="19"/>
  <c r="B292" i="19"/>
  <c r="A291" i="19"/>
  <c r="G289" i="19"/>
  <c r="F288" i="19"/>
  <c r="E287" i="19"/>
  <c r="D286" i="19"/>
  <c r="C285" i="19"/>
  <c r="B284" i="19"/>
  <c r="A283" i="19"/>
  <c r="G281" i="19"/>
  <c r="A289" i="19"/>
  <c r="D284" i="19"/>
  <c r="C281" i="19"/>
  <c r="C279" i="19"/>
  <c r="G277" i="19"/>
  <c r="B276" i="19"/>
  <c r="F274" i="19"/>
  <c r="D273" i="19"/>
  <c r="C272" i="19"/>
  <c r="B271" i="19"/>
  <c r="A270" i="19"/>
  <c r="G268" i="19"/>
  <c r="F267" i="19"/>
  <c r="E266" i="19"/>
  <c r="D265" i="19"/>
  <c r="C264" i="19"/>
  <c r="B263" i="19"/>
  <c r="A262" i="19"/>
  <c r="G260" i="19"/>
  <c r="F259" i="19"/>
  <c r="E258" i="19"/>
  <c r="D257" i="19"/>
  <c r="C256" i="19"/>
  <c r="B255" i="19"/>
  <c r="A254" i="19"/>
  <c r="G252" i="19"/>
  <c r="F251" i="19"/>
  <c r="E250" i="19"/>
  <c r="D249" i="19"/>
  <c r="C248" i="19"/>
  <c r="B247" i="19"/>
  <c r="A246" i="19"/>
  <c r="G244" i="19"/>
  <c r="F243" i="19"/>
  <c r="E242" i="19"/>
  <c r="D241" i="19"/>
  <c r="C240" i="19"/>
  <c r="B239" i="19"/>
  <c r="A238" i="19"/>
  <c r="G236" i="19"/>
  <c r="F235" i="19"/>
  <c r="E234" i="19"/>
  <c r="D233" i="19"/>
  <c r="C232" i="19"/>
  <c r="B231" i="19"/>
  <c r="A230" i="19"/>
  <c r="G228" i="19"/>
  <c r="F227" i="19"/>
  <c r="E226" i="19"/>
  <c r="D225" i="19"/>
  <c r="C224" i="19"/>
  <c r="B223" i="19"/>
  <c r="A222" i="19"/>
  <c r="G220" i="19"/>
  <c r="F219" i="19"/>
  <c r="E218" i="19"/>
  <c r="D217" i="19"/>
  <c r="C216" i="19"/>
  <c r="B215" i="19"/>
  <c r="A214" i="19"/>
  <c r="G212" i="19"/>
  <c r="F211" i="19"/>
  <c r="E210" i="19"/>
  <c r="D209" i="19"/>
  <c r="C208" i="19"/>
  <c r="B207" i="19"/>
  <c r="A206" i="19"/>
  <c r="G204" i="19"/>
  <c r="F203" i="19"/>
  <c r="E202" i="19"/>
  <c r="D201" i="19"/>
  <c r="C200" i="19"/>
  <c r="B199" i="19"/>
  <c r="A198" i="19"/>
  <c r="G196" i="19"/>
  <c r="F195" i="19"/>
  <c r="E194" i="19"/>
  <c r="D193" i="19"/>
  <c r="C192" i="19"/>
  <c r="B288" i="19"/>
  <c r="G283" i="19"/>
  <c r="A281" i="19"/>
  <c r="B279" i="19"/>
  <c r="E277" i="19"/>
  <c r="A276" i="19"/>
  <c r="E274" i="19"/>
  <c r="C273" i="19"/>
  <c r="B272" i="19"/>
  <c r="A271" i="19"/>
  <c r="G269" i="19"/>
  <c r="F268" i="19"/>
  <c r="E267" i="19"/>
  <c r="D266" i="19"/>
  <c r="C265" i="19"/>
  <c r="B264" i="19"/>
  <c r="A263" i="19"/>
  <c r="G261" i="19"/>
  <c r="F260" i="19"/>
  <c r="E259" i="19"/>
  <c r="D258" i="19"/>
  <c r="C257" i="19"/>
  <c r="B256" i="19"/>
  <c r="A255" i="19"/>
  <c r="G253" i="19"/>
  <c r="F252" i="19"/>
  <c r="E251" i="19"/>
  <c r="D250" i="19"/>
  <c r="C249" i="19"/>
  <c r="B248" i="19"/>
  <c r="A247" i="19"/>
  <c r="G245" i="19"/>
  <c r="F244" i="19"/>
  <c r="E243" i="19"/>
  <c r="D242" i="19"/>
  <c r="C241" i="19"/>
  <c r="B240" i="19"/>
  <c r="A239" i="19"/>
  <c r="G237" i="19"/>
  <c r="F236" i="19"/>
  <c r="E235" i="19"/>
  <c r="D234" i="19"/>
  <c r="C233" i="19"/>
  <c r="B232" i="19"/>
  <c r="A231" i="19"/>
  <c r="G229" i="19"/>
  <c r="F228" i="19"/>
  <c r="E227" i="19"/>
  <c r="D226" i="19"/>
  <c r="C225" i="19"/>
  <c r="B224" i="19"/>
  <c r="A223" i="19"/>
  <c r="G221" i="19"/>
  <c r="F220" i="19"/>
  <c r="E219" i="19"/>
  <c r="D218" i="19"/>
  <c r="C217" i="19"/>
  <c r="B216" i="19"/>
  <c r="A215" i="19"/>
  <c r="G213" i="19"/>
  <c r="F212" i="19"/>
  <c r="E211" i="19"/>
  <c r="D210" i="19"/>
  <c r="C209" i="19"/>
  <c r="B208" i="19"/>
  <c r="A207" i="19"/>
  <c r="G205" i="19"/>
  <c r="F204" i="19"/>
  <c r="E203" i="19"/>
  <c r="D202" i="19"/>
  <c r="C201" i="19"/>
  <c r="B200" i="19"/>
  <c r="A199" i="19"/>
  <c r="G197" i="19"/>
  <c r="F196" i="19"/>
  <c r="E195" i="19"/>
  <c r="D194" i="19"/>
  <c r="C193" i="19"/>
  <c r="B192" i="19"/>
  <c r="A191" i="19"/>
  <c r="G287" i="19"/>
  <c r="E283" i="19"/>
  <c r="F280" i="19"/>
  <c r="A279" i="19"/>
  <c r="C277" i="19"/>
  <c r="G275" i="19"/>
  <c r="D274" i="19"/>
  <c r="B273" i="19"/>
  <c r="A272" i="19"/>
  <c r="G270" i="19"/>
  <c r="F269" i="19"/>
  <c r="E268" i="19"/>
  <c r="D267" i="19"/>
  <c r="C266" i="19"/>
  <c r="B265" i="19"/>
  <c r="A264" i="19"/>
  <c r="G262" i="19"/>
  <c r="F261" i="19"/>
  <c r="E260" i="19"/>
  <c r="D259" i="19"/>
  <c r="C258" i="19"/>
  <c r="B257" i="19"/>
  <c r="A256" i="19"/>
  <c r="G254" i="19"/>
  <c r="F253" i="19"/>
  <c r="E252" i="19"/>
  <c r="D251" i="19"/>
  <c r="C250" i="19"/>
  <c r="B249" i="19"/>
  <c r="A248" i="19"/>
  <c r="G246" i="19"/>
  <c r="F245" i="19"/>
  <c r="E244" i="19"/>
  <c r="D243" i="19"/>
  <c r="C242" i="19"/>
  <c r="B241" i="19"/>
  <c r="A240" i="19"/>
  <c r="G238" i="19"/>
  <c r="F237" i="19"/>
  <c r="E236" i="19"/>
  <c r="D235" i="19"/>
  <c r="C234" i="19"/>
  <c r="B233" i="19"/>
  <c r="A232" i="19"/>
  <c r="G230" i="19"/>
  <c r="F229" i="19"/>
  <c r="E228" i="19"/>
  <c r="D227" i="19"/>
  <c r="C226" i="19"/>
  <c r="B225" i="19"/>
  <c r="A224" i="19"/>
  <c r="G222" i="19"/>
  <c r="F221" i="19"/>
  <c r="E220" i="19"/>
  <c r="D219" i="19"/>
  <c r="C218" i="19"/>
  <c r="B217" i="19"/>
  <c r="A216" i="19"/>
  <c r="G214" i="19"/>
  <c r="F213" i="19"/>
  <c r="E212" i="19"/>
  <c r="D211" i="19"/>
  <c r="C210" i="19"/>
  <c r="B209" i="19"/>
  <c r="A208" i="19"/>
  <c r="G206" i="19"/>
  <c r="F205" i="19"/>
  <c r="E204" i="19"/>
  <c r="D203" i="19"/>
  <c r="C202" i="19"/>
  <c r="B201" i="19"/>
  <c r="A200" i="19"/>
  <c r="G198" i="19"/>
  <c r="F197" i="19"/>
  <c r="E196" i="19"/>
  <c r="D195" i="19"/>
  <c r="C194" i="19"/>
  <c r="B193" i="19"/>
  <c r="A192" i="19"/>
  <c r="G190" i="19"/>
  <c r="F189" i="19"/>
  <c r="E188" i="19"/>
  <c r="D187" i="19"/>
  <c r="A287" i="19"/>
  <c r="C283" i="19"/>
  <c r="D280" i="19"/>
  <c r="F278" i="19"/>
  <c r="B277" i="19"/>
  <c r="F275" i="19"/>
  <c r="C274" i="19"/>
  <c r="A273" i="19"/>
  <c r="G271" i="19"/>
  <c r="F270" i="19"/>
  <c r="E269" i="19"/>
  <c r="D268" i="19"/>
  <c r="C267" i="19"/>
  <c r="B266" i="19"/>
  <c r="A265" i="19"/>
  <c r="G263" i="19"/>
  <c r="F262" i="19"/>
  <c r="E261" i="19"/>
  <c r="D260" i="19"/>
  <c r="C259" i="19"/>
  <c r="B258" i="19"/>
  <c r="A257" i="19"/>
  <c r="G255" i="19"/>
  <c r="F254" i="19"/>
  <c r="E253" i="19"/>
  <c r="D252" i="19"/>
  <c r="C251" i="19"/>
  <c r="B250" i="19"/>
  <c r="A249" i="19"/>
  <c r="G247" i="19"/>
  <c r="F246" i="19"/>
  <c r="E245" i="19"/>
  <c r="D244" i="19"/>
  <c r="C243" i="19"/>
  <c r="B242" i="19"/>
  <c r="A241" i="19"/>
  <c r="G239" i="19"/>
  <c r="F238" i="19"/>
  <c r="E237" i="19"/>
  <c r="D236" i="19"/>
  <c r="C235" i="19"/>
  <c r="B234" i="19"/>
  <c r="A233" i="19"/>
  <c r="G231" i="19"/>
  <c r="F230" i="19"/>
  <c r="E229" i="19"/>
  <c r="D228" i="19"/>
  <c r="C227" i="19"/>
  <c r="B226" i="19"/>
  <c r="A225" i="19"/>
  <c r="G223" i="19"/>
  <c r="F222" i="19"/>
  <c r="E221" i="19"/>
  <c r="D220" i="19"/>
  <c r="C219" i="19"/>
  <c r="B218" i="19"/>
  <c r="A217" i="19"/>
  <c r="G215" i="19"/>
  <c r="F214" i="19"/>
  <c r="E213" i="19"/>
  <c r="D212" i="19"/>
  <c r="C211" i="19"/>
  <c r="B210" i="19"/>
  <c r="A209" i="19"/>
  <c r="G207" i="19"/>
  <c r="F206" i="19"/>
  <c r="E205" i="19"/>
  <c r="D204" i="19"/>
  <c r="C203" i="19"/>
  <c r="B202" i="19"/>
  <c r="A201" i="19"/>
  <c r="G199" i="19"/>
  <c r="F198" i="19"/>
  <c r="E197" i="19"/>
  <c r="D196" i="19"/>
  <c r="C195" i="19"/>
  <c r="B194" i="19"/>
  <c r="A193" i="19"/>
  <c r="G191" i="19"/>
  <c r="F190" i="19"/>
  <c r="E189" i="19"/>
  <c r="D188" i="19"/>
  <c r="C187" i="19"/>
  <c r="B186" i="19"/>
  <c r="A185" i="19"/>
  <c r="F286" i="19"/>
  <c r="F282" i="19"/>
  <c r="C280" i="19"/>
  <c r="D278" i="19"/>
  <c r="A277" i="19"/>
  <c r="E275" i="19"/>
  <c r="B274" i="19"/>
  <c r="G272" i="19"/>
  <c r="F271" i="19"/>
  <c r="E270" i="19"/>
  <c r="D269" i="19"/>
  <c r="C268" i="19"/>
  <c r="B267" i="19"/>
  <c r="A266" i="19"/>
  <c r="G264" i="19"/>
  <c r="F263" i="19"/>
  <c r="E262" i="19"/>
  <c r="D261" i="19"/>
  <c r="C260" i="19"/>
  <c r="B259" i="19"/>
  <c r="A258" i="19"/>
  <c r="G256" i="19"/>
  <c r="F255" i="19"/>
  <c r="E254" i="19"/>
  <c r="D253" i="19"/>
  <c r="C252" i="19"/>
  <c r="B251" i="19"/>
  <c r="A250" i="19"/>
  <c r="G248" i="19"/>
  <c r="F247" i="19"/>
  <c r="E246" i="19"/>
  <c r="D245" i="19"/>
  <c r="C244" i="19"/>
  <c r="B243" i="19"/>
  <c r="A242" i="19"/>
  <c r="G240" i="19"/>
  <c r="F239" i="19"/>
  <c r="E238" i="19"/>
  <c r="D237" i="19"/>
  <c r="C236" i="19"/>
  <c r="B235" i="19"/>
  <c r="A234" i="19"/>
  <c r="G232" i="19"/>
  <c r="F231" i="19"/>
  <c r="E230" i="19"/>
  <c r="D229" i="19"/>
  <c r="C228" i="19"/>
  <c r="B227" i="19"/>
  <c r="A226" i="19"/>
  <c r="G224" i="19"/>
  <c r="F223" i="19"/>
  <c r="E222" i="19"/>
  <c r="D221" i="19"/>
  <c r="C220" i="19"/>
  <c r="B219" i="19"/>
  <c r="A218" i="19"/>
  <c r="G216" i="19"/>
  <c r="F215" i="19"/>
  <c r="E214" i="19"/>
  <c r="D213" i="19"/>
  <c r="C212" i="19"/>
  <c r="B211" i="19"/>
  <c r="A210" i="19"/>
  <c r="G208" i="19"/>
  <c r="F207" i="19"/>
  <c r="E206" i="19"/>
  <c r="D205" i="19"/>
  <c r="C204" i="19"/>
  <c r="B203" i="19"/>
  <c r="A202" i="19"/>
  <c r="G200" i="19"/>
  <c r="F199" i="19"/>
  <c r="E198" i="19"/>
  <c r="D197" i="19"/>
  <c r="C196" i="19"/>
  <c r="B195" i="19"/>
  <c r="A194" i="19"/>
  <c r="G192" i="19"/>
  <c r="F191" i="19"/>
  <c r="E190" i="19"/>
  <c r="D189" i="19"/>
  <c r="C188" i="19"/>
  <c r="B187" i="19"/>
  <c r="G285" i="19"/>
  <c r="D282" i="19"/>
  <c r="B280" i="19"/>
  <c r="C278" i="19"/>
  <c r="G276" i="19"/>
  <c r="C275" i="19"/>
  <c r="G273" i="19"/>
  <c r="F272" i="19"/>
  <c r="E271" i="19"/>
  <c r="D270" i="19"/>
  <c r="C269" i="19"/>
  <c r="B268" i="19"/>
  <c r="A267" i="19"/>
  <c r="G265" i="19"/>
  <c r="F264" i="19"/>
  <c r="E263" i="19"/>
  <c r="D262" i="19"/>
  <c r="C261" i="19"/>
  <c r="B260" i="19"/>
  <c r="A259" i="19"/>
  <c r="G257" i="19"/>
  <c r="F256" i="19"/>
  <c r="E255" i="19"/>
  <c r="D254" i="19"/>
  <c r="C253" i="19"/>
  <c r="B252" i="19"/>
  <c r="A251" i="19"/>
  <c r="G249" i="19"/>
  <c r="F248" i="19"/>
  <c r="E247" i="19"/>
  <c r="D246" i="19"/>
  <c r="C245" i="19"/>
  <c r="B244" i="19"/>
  <c r="A243" i="19"/>
  <c r="G241" i="19"/>
  <c r="F240" i="19"/>
  <c r="E239" i="19"/>
  <c r="D238" i="19"/>
  <c r="C237" i="19"/>
  <c r="B236" i="19"/>
  <c r="A235" i="19"/>
  <c r="G233" i="19"/>
  <c r="F232" i="19"/>
  <c r="E231" i="19"/>
  <c r="D230" i="19"/>
  <c r="C229" i="19"/>
  <c r="B228" i="19"/>
  <c r="A227" i="19"/>
  <c r="G225" i="19"/>
  <c r="F224" i="19"/>
  <c r="E223" i="19"/>
  <c r="D222" i="19"/>
  <c r="C221" i="19"/>
  <c r="B220" i="19"/>
  <c r="A219" i="19"/>
  <c r="G217" i="19"/>
  <c r="F216" i="19"/>
  <c r="E215" i="19"/>
  <c r="D214" i="19"/>
  <c r="C213" i="19"/>
  <c r="B212" i="19"/>
  <c r="A211" i="19"/>
  <c r="G209" i="19"/>
  <c r="F208" i="19"/>
  <c r="E207" i="19"/>
  <c r="D206" i="19"/>
  <c r="C205" i="19"/>
  <c r="B204" i="19"/>
  <c r="A203" i="19"/>
  <c r="G201" i="19"/>
  <c r="F200" i="19"/>
  <c r="E199" i="19"/>
  <c r="D198" i="19"/>
  <c r="C197" i="19"/>
  <c r="B196" i="19"/>
  <c r="E285" i="19"/>
  <c r="B282" i="19"/>
  <c r="G279" i="19"/>
  <c r="B278" i="19"/>
  <c r="F276" i="19"/>
  <c r="A275" i="19"/>
  <c r="F273" i="19"/>
  <c r="E272" i="19"/>
  <c r="D271" i="19"/>
  <c r="C270" i="19"/>
  <c r="B269" i="19"/>
  <c r="A268" i="19"/>
  <c r="G266" i="19"/>
  <c r="F265" i="19"/>
  <c r="E264" i="19"/>
  <c r="D263" i="19"/>
  <c r="C262" i="19"/>
  <c r="B261" i="19"/>
  <c r="A260" i="19"/>
  <c r="G258" i="19"/>
  <c r="F257" i="19"/>
  <c r="E256" i="19"/>
  <c r="D255" i="19"/>
  <c r="C254" i="19"/>
  <c r="B253" i="19"/>
  <c r="A252" i="19"/>
  <c r="G250" i="19"/>
  <c r="F249" i="19"/>
  <c r="E248" i="19"/>
  <c r="D247" i="19"/>
  <c r="C246" i="19"/>
  <c r="B245" i="19"/>
  <c r="A244" i="19"/>
  <c r="G242" i="19"/>
  <c r="F241" i="19"/>
  <c r="E240" i="19"/>
  <c r="D239" i="19"/>
  <c r="C238" i="19"/>
  <c r="B237" i="19"/>
  <c r="A236" i="19"/>
  <c r="G234" i="19"/>
  <c r="F233" i="19"/>
  <c r="E232" i="19"/>
  <c r="D231" i="19"/>
  <c r="C230" i="19"/>
  <c r="B229" i="19"/>
  <c r="A228" i="19"/>
  <c r="G226" i="19"/>
  <c r="F225" i="19"/>
  <c r="E224" i="19"/>
  <c r="D223" i="19"/>
  <c r="C222" i="19"/>
  <c r="B221" i="19"/>
  <c r="A220" i="19"/>
  <c r="G218" i="19"/>
  <c r="F217" i="19"/>
  <c r="E216" i="19"/>
  <c r="D215" i="19"/>
  <c r="C214" i="19"/>
  <c r="B213" i="19"/>
  <c r="A212" i="19"/>
  <c r="G210" i="19"/>
  <c r="F209" i="19"/>
  <c r="E208" i="19"/>
  <c r="D207" i="19"/>
  <c r="C206" i="19"/>
  <c r="B205" i="19"/>
  <c r="A204" i="19"/>
  <c r="G202" i="19"/>
  <c r="F201" i="19"/>
  <c r="E200" i="19"/>
  <c r="D199" i="19"/>
  <c r="C198" i="19"/>
  <c r="F284" i="19"/>
  <c r="E281" i="19"/>
  <c r="E279" i="19"/>
  <c r="A278" i="19"/>
  <c r="D276" i="19"/>
  <c r="G274" i="19"/>
  <c r="E273" i="19"/>
  <c r="D272" i="19"/>
  <c r="C271" i="19"/>
  <c r="B270" i="19"/>
  <c r="A269" i="19"/>
  <c r="G267" i="19"/>
  <c r="F266" i="19"/>
  <c r="E265" i="19"/>
  <c r="D264" i="19"/>
  <c r="C263" i="19"/>
  <c r="B262" i="19"/>
  <c r="A261" i="19"/>
  <c r="G259" i="19"/>
  <c r="F258" i="19"/>
  <c r="E257" i="19"/>
  <c r="D256" i="19"/>
  <c r="C255" i="19"/>
  <c r="B254" i="19"/>
  <c r="A253" i="19"/>
  <c r="G251" i="19"/>
  <c r="F250" i="19"/>
  <c r="E249" i="19"/>
  <c r="D248" i="19"/>
  <c r="C247" i="19"/>
  <c r="B246" i="19"/>
  <c r="A245" i="19"/>
  <c r="G243" i="19"/>
  <c r="F242" i="19"/>
  <c r="E241" i="19"/>
  <c r="D240" i="19"/>
  <c r="C239" i="19"/>
  <c r="B238" i="19"/>
  <c r="A237" i="19"/>
  <c r="G235" i="19"/>
  <c r="F234" i="19"/>
  <c r="E233" i="19"/>
  <c r="D232" i="19"/>
  <c r="C231" i="19"/>
  <c r="B230" i="19"/>
  <c r="A229" i="19"/>
  <c r="G227" i="19"/>
  <c r="F226" i="19"/>
  <c r="E225" i="19"/>
  <c r="D224" i="19"/>
  <c r="C223" i="19"/>
  <c r="B222" i="19"/>
  <c r="A221" i="19"/>
  <c r="G219" i="19"/>
  <c r="F218" i="19"/>
  <c r="E217" i="19"/>
  <c r="D216" i="19"/>
  <c r="C215" i="19"/>
  <c r="B214" i="19"/>
  <c r="A213" i="19"/>
  <c r="G211" i="19"/>
  <c r="F210" i="19"/>
  <c r="E209" i="19"/>
  <c r="D208" i="19"/>
  <c r="C207" i="19"/>
  <c r="B206" i="19"/>
  <c r="A205" i="19"/>
  <c r="G203" i="19"/>
  <c r="F202" i="19"/>
  <c r="E201" i="19"/>
  <c r="D200" i="19"/>
  <c r="C199" i="19"/>
  <c r="B198" i="19"/>
  <c r="A197" i="19"/>
  <c r="G195" i="19"/>
  <c r="F194" i="19"/>
  <c r="E193" i="19"/>
  <c r="D192" i="19"/>
  <c r="B197" i="19"/>
  <c r="E191" i="19"/>
  <c r="G189" i="19"/>
  <c r="G187" i="19"/>
  <c r="C186" i="19"/>
  <c r="G184" i="19"/>
  <c r="F183" i="19"/>
  <c r="E182" i="19"/>
  <c r="D181" i="19"/>
  <c r="C180" i="19"/>
  <c r="B179" i="19"/>
  <c r="A178" i="19"/>
  <c r="G176" i="19"/>
  <c r="F175" i="19"/>
  <c r="E174" i="19"/>
  <c r="D173" i="19"/>
  <c r="C172" i="19"/>
  <c r="B171" i="19"/>
  <c r="A170" i="19"/>
  <c r="G168" i="19"/>
  <c r="F167" i="19"/>
  <c r="E166" i="19"/>
  <c r="D165" i="19"/>
  <c r="C164" i="19"/>
  <c r="B163" i="19"/>
  <c r="A162" i="19"/>
  <c r="G160" i="19"/>
  <c r="F159" i="19"/>
  <c r="E158" i="19"/>
  <c r="D157" i="19"/>
  <c r="C156" i="19"/>
  <c r="B155" i="19"/>
  <c r="A154" i="19"/>
  <c r="G152" i="19"/>
  <c r="F151" i="19"/>
  <c r="E150" i="19"/>
  <c r="D149" i="19"/>
  <c r="C148" i="19"/>
  <c r="B147" i="19"/>
  <c r="A146" i="19"/>
  <c r="G144" i="19"/>
  <c r="F143" i="19"/>
  <c r="E142" i="19"/>
  <c r="D141" i="19"/>
  <c r="C140" i="19"/>
  <c r="B139" i="19"/>
  <c r="A138" i="19"/>
  <c r="G136" i="19"/>
  <c r="F135" i="19"/>
  <c r="E134" i="19"/>
  <c r="D133" i="19"/>
  <c r="C132" i="19"/>
  <c r="B131" i="19"/>
  <c r="A130" i="19"/>
  <c r="G128" i="19"/>
  <c r="F127" i="19"/>
  <c r="E126" i="19"/>
  <c r="D125" i="19"/>
  <c r="C124" i="19"/>
  <c r="B123" i="19"/>
  <c r="A122" i="19"/>
  <c r="G120" i="19"/>
  <c r="F119" i="19"/>
  <c r="E118" i="19"/>
  <c r="D117" i="19"/>
  <c r="C116" i="19"/>
  <c r="B115" i="19"/>
  <c r="A114" i="19"/>
  <c r="G112" i="19"/>
  <c r="F111" i="19"/>
  <c r="E110" i="19"/>
  <c r="D109" i="19"/>
  <c r="C108" i="19"/>
  <c r="B107" i="19"/>
  <c r="A106" i="19"/>
  <c r="G104" i="19"/>
  <c r="F103" i="19"/>
  <c r="E102" i="19"/>
  <c r="D101" i="19"/>
  <c r="C100" i="19"/>
  <c r="B99" i="19"/>
  <c r="A98" i="19"/>
  <c r="G96" i="19"/>
  <c r="F95" i="19"/>
  <c r="E94" i="19"/>
  <c r="A196" i="19"/>
  <c r="D191" i="19"/>
  <c r="C189" i="19"/>
  <c r="F187" i="19"/>
  <c r="A186" i="19"/>
  <c r="F184" i="19"/>
  <c r="E183" i="19"/>
  <c r="D182" i="19"/>
  <c r="C181" i="19"/>
  <c r="B180" i="19"/>
  <c r="A179" i="19"/>
  <c r="G177" i="19"/>
  <c r="F176" i="19"/>
  <c r="E175" i="19"/>
  <c r="D174" i="19"/>
  <c r="C173" i="19"/>
  <c r="B172" i="19"/>
  <c r="A171" i="19"/>
  <c r="G169" i="19"/>
  <c r="F168" i="19"/>
  <c r="E167" i="19"/>
  <c r="D166" i="19"/>
  <c r="C165" i="19"/>
  <c r="B164" i="19"/>
  <c r="A163" i="19"/>
  <c r="G161" i="19"/>
  <c r="F160" i="19"/>
  <c r="E159" i="19"/>
  <c r="D158" i="19"/>
  <c r="C157" i="19"/>
  <c r="B156" i="19"/>
  <c r="A155" i="19"/>
  <c r="G153" i="19"/>
  <c r="F152" i="19"/>
  <c r="E151" i="19"/>
  <c r="D150" i="19"/>
  <c r="C149" i="19"/>
  <c r="B148" i="19"/>
  <c r="A147" i="19"/>
  <c r="G145" i="19"/>
  <c r="F144" i="19"/>
  <c r="E143" i="19"/>
  <c r="D142" i="19"/>
  <c r="C141" i="19"/>
  <c r="B140" i="19"/>
  <c r="A139" i="19"/>
  <c r="G137" i="19"/>
  <c r="F136" i="19"/>
  <c r="E135" i="19"/>
  <c r="D134" i="19"/>
  <c r="C133" i="19"/>
  <c r="B132" i="19"/>
  <c r="A131" i="19"/>
  <c r="G129" i="19"/>
  <c r="F128" i="19"/>
  <c r="E127" i="19"/>
  <c r="D126" i="19"/>
  <c r="C125" i="19"/>
  <c r="B124" i="19"/>
  <c r="A123" i="19"/>
  <c r="G121" i="19"/>
  <c r="F120" i="19"/>
  <c r="E119" i="19"/>
  <c r="D118" i="19"/>
  <c r="C117" i="19"/>
  <c r="B116" i="19"/>
  <c r="A115" i="19"/>
  <c r="G113" i="19"/>
  <c r="F112" i="19"/>
  <c r="E111" i="19"/>
  <c r="D110" i="19"/>
  <c r="C109" i="19"/>
  <c r="B108" i="19"/>
  <c r="A107" i="19"/>
  <c r="G105" i="19"/>
  <c r="F104" i="19"/>
  <c r="E103" i="19"/>
  <c r="D102" i="19"/>
  <c r="A195" i="19"/>
  <c r="C191" i="19"/>
  <c r="B189" i="19"/>
  <c r="E187" i="19"/>
  <c r="G185" i="19"/>
  <c r="E184" i="19"/>
  <c r="D183" i="19"/>
  <c r="C182" i="19"/>
  <c r="B181" i="19"/>
  <c r="A180" i="19"/>
  <c r="G178" i="19"/>
  <c r="F177" i="19"/>
  <c r="E176" i="19"/>
  <c r="D175" i="19"/>
  <c r="C174" i="19"/>
  <c r="B173" i="19"/>
  <c r="A172" i="19"/>
  <c r="G170" i="19"/>
  <c r="F169" i="19"/>
  <c r="E168" i="19"/>
  <c r="D167" i="19"/>
  <c r="C166" i="19"/>
  <c r="B165" i="19"/>
  <c r="A164" i="19"/>
  <c r="G162" i="19"/>
  <c r="F161" i="19"/>
  <c r="E160" i="19"/>
  <c r="D159" i="19"/>
  <c r="C158" i="19"/>
  <c r="B157" i="19"/>
  <c r="A156" i="19"/>
  <c r="G154" i="19"/>
  <c r="F153" i="19"/>
  <c r="E152" i="19"/>
  <c r="D151" i="19"/>
  <c r="C150" i="19"/>
  <c r="B149" i="19"/>
  <c r="A148" i="19"/>
  <c r="G146" i="19"/>
  <c r="F145" i="19"/>
  <c r="E144" i="19"/>
  <c r="D143" i="19"/>
  <c r="C142" i="19"/>
  <c r="B141" i="19"/>
  <c r="A140" i="19"/>
  <c r="G138" i="19"/>
  <c r="F137" i="19"/>
  <c r="E136" i="19"/>
  <c r="D135" i="19"/>
  <c r="C134" i="19"/>
  <c r="B133" i="19"/>
  <c r="A132" i="19"/>
  <c r="G130" i="19"/>
  <c r="F129" i="19"/>
  <c r="E128" i="19"/>
  <c r="D127" i="19"/>
  <c r="C126" i="19"/>
  <c r="B125" i="19"/>
  <c r="A124" i="19"/>
  <c r="G122" i="19"/>
  <c r="F121" i="19"/>
  <c r="E120" i="19"/>
  <c r="D119" i="19"/>
  <c r="C118" i="19"/>
  <c r="B117" i="19"/>
  <c r="A116" i="19"/>
  <c r="G114" i="19"/>
  <c r="F113" i="19"/>
  <c r="E112" i="19"/>
  <c r="D111" i="19"/>
  <c r="C110" i="19"/>
  <c r="B109" i="19"/>
  <c r="A108" i="19"/>
  <c r="G106" i="19"/>
  <c r="F105" i="19"/>
  <c r="E104" i="19"/>
  <c r="D103" i="19"/>
  <c r="G194" i="19"/>
  <c r="B191" i="19"/>
  <c r="A189" i="19"/>
  <c r="A187" i="19"/>
  <c r="F185" i="19"/>
  <c r="D184" i="19"/>
  <c r="C183" i="19"/>
  <c r="B182" i="19"/>
  <c r="A181" i="19"/>
  <c r="G179" i="19"/>
  <c r="F178" i="19"/>
  <c r="E177" i="19"/>
  <c r="D176" i="19"/>
  <c r="C175" i="19"/>
  <c r="B174" i="19"/>
  <c r="A173" i="19"/>
  <c r="G171" i="19"/>
  <c r="F170" i="19"/>
  <c r="E169" i="19"/>
  <c r="D168" i="19"/>
  <c r="C167" i="19"/>
  <c r="B166" i="19"/>
  <c r="A165" i="19"/>
  <c r="G163" i="19"/>
  <c r="F162" i="19"/>
  <c r="E161" i="19"/>
  <c r="D160" i="19"/>
  <c r="C159" i="19"/>
  <c r="B158" i="19"/>
  <c r="A157" i="19"/>
  <c r="G155" i="19"/>
  <c r="F154" i="19"/>
  <c r="E153" i="19"/>
  <c r="D152" i="19"/>
  <c r="C151" i="19"/>
  <c r="B150" i="19"/>
  <c r="A149" i="19"/>
  <c r="G147" i="19"/>
  <c r="F146" i="19"/>
  <c r="E145" i="19"/>
  <c r="D144" i="19"/>
  <c r="C143" i="19"/>
  <c r="B142" i="19"/>
  <c r="A141" i="19"/>
  <c r="G139" i="19"/>
  <c r="F138" i="19"/>
  <c r="E137" i="19"/>
  <c r="D136" i="19"/>
  <c r="C135" i="19"/>
  <c r="B134" i="19"/>
  <c r="A133" i="19"/>
  <c r="G131" i="19"/>
  <c r="F130" i="19"/>
  <c r="E129" i="19"/>
  <c r="D128" i="19"/>
  <c r="C127" i="19"/>
  <c r="B126" i="19"/>
  <c r="A125" i="19"/>
  <c r="G123" i="19"/>
  <c r="F122" i="19"/>
  <c r="E121" i="19"/>
  <c r="G193" i="19"/>
  <c r="D190" i="19"/>
  <c r="G188" i="19"/>
  <c r="G186" i="19"/>
  <c r="E185" i="19"/>
  <c r="C184" i="19"/>
  <c r="B183" i="19"/>
  <c r="A182" i="19"/>
  <c r="G180" i="19"/>
  <c r="F179" i="19"/>
  <c r="E178" i="19"/>
  <c r="D177" i="19"/>
  <c r="C176" i="19"/>
  <c r="B175" i="19"/>
  <c r="A174" i="19"/>
  <c r="G172" i="19"/>
  <c r="F171" i="19"/>
  <c r="E170" i="19"/>
  <c r="D169" i="19"/>
  <c r="C168" i="19"/>
  <c r="B167" i="19"/>
  <c r="A166" i="19"/>
  <c r="G164" i="19"/>
  <c r="F163" i="19"/>
  <c r="E162" i="19"/>
  <c r="D161" i="19"/>
  <c r="C160" i="19"/>
  <c r="B159" i="19"/>
  <c r="A158" i="19"/>
  <c r="G156" i="19"/>
  <c r="F155" i="19"/>
  <c r="E154" i="19"/>
  <c r="D153" i="19"/>
  <c r="C152" i="19"/>
  <c r="B151" i="19"/>
  <c r="A150" i="19"/>
  <c r="G148" i="19"/>
  <c r="F147" i="19"/>
  <c r="E146" i="19"/>
  <c r="D145" i="19"/>
  <c r="C144" i="19"/>
  <c r="B143" i="19"/>
  <c r="A142" i="19"/>
  <c r="G140" i="19"/>
  <c r="F139" i="19"/>
  <c r="E138" i="19"/>
  <c r="D137" i="19"/>
  <c r="C136" i="19"/>
  <c r="B135" i="19"/>
  <c r="A134" i="19"/>
  <c r="G132" i="19"/>
  <c r="F131" i="19"/>
  <c r="E130" i="19"/>
  <c r="D129" i="19"/>
  <c r="C128" i="19"/>
  <c r="B127" i="19"/>
  <c r="A126" i="19"/>
  <c r="G124" i="19"/>
  <c r="F123" i="19"/>
  <c r="E122" i="19"/>
  <c r="D121" i="19"/>
  <c r="C120" i="19"/>
  <c r="B119" i="19"/>
  <c r="A118" i="19"/>
  <c r="G116" i="19"/>
  <c r="F115" i="19"/>
  <c r="E114" i="19"/>
  <c r="D113" i="19"/>
  <c r="C112" i="19"/>
  <c r="B111" i="19"/>
  <c r="A110" i="19"/>
  <c r="G108" i="19"/>
  <c r="F107" i="19"/>
  <c r="E106" i="19"/>
  <c r="F193" i="19"/>
  <c r="C190" i="19"/>
  <c r="F188" i="19"/>
  <c r="F186" i="19"/>
  <c r="D185" i="19"/>
  <c r="B184" i="19"/>
  <c r="A183" i="19"/>
  <c r="G181" i="19"/>
  <c r="F180" i="19"/>
  <c r="E179" i="19"/>
  <c r="D178" i="19"/>
  <c r="C177" i="19"/>
  <c r="B176" i="19"/>
  <c r="A175" i="19"/>
  <c r="G173" i="19"/>
  <c r="F172" i="19"/>
  <c r="E171" i="19"/>
  <c r="D170" i="19"/>
  <c r="C169" i="19"/>
  <c r="B168" i="19"/>
  <c r="A167" i="19"/>
  <c r="G165" i="19"/>
  <c r="F164" i="19"/>
  <c r="E163" i="19"/>
  <c r="D162" i="19"/>
  <c r="C161" i="19"/>
  <c r="B160" i="19"/>
  <c r="A159" i="19"/>
  <c r="G157" i="19"/>
  <c r="F156" i="19"/>
  <c r="E155" i="19"/>
  <c r="D154" i="19"/>
  <c r="C153" i="19"/>
  <c r="B152" i="19"/>
  <c r="A151" i="19"/>
  <c r="G149" i="19"/>
  <c r="F148" i="19"/>
  <c r="E147" i="19"/>
  <c r="D146" i="19"/>
  <c r="C145" i="19"/>
  <c r="B144" i="19"/>
  <c r="A143" i="19"/>
  <c r="G141" i="19"/>
  <c r="F140" i="19"/>
  <c r="E139" i="19"/>
  <c r="D138" i="19"/>
  <c r="C137" i="19"/>
  <c r="B136" i="19"/>
  <c r="A135" i="19"/>
  <c r="G133" i="19"/>
  <c r="F132" i="19"/>
  <c r="E131" i="19"/>
  <c r="D130" i="19"/>
  <c r="C129" i="19"/>
  <c r="B128" i="19"/>
  <c r="A127" i="19"/>
  <c r="G125" i="19"/>
  <c r="F124" i="19"/>
  <c r="E123" i="19"/>
  <c r="D122" i="19"/>
  <c r="C121" i="19"/>
  <c r="B120" i="19"/>
  <c r="A119" i="19"/>
  <c r="G117" i="19"/>
  <c r="F192" i="19"/>
  <c r="B190" i="19"/>
  <c r="B188" i="19"/>
  <c r="E186" i="19"/>
  <c r="C185" i="19"/>
  <c r="A184" i="19"/>
  <c r="G182" i="19"/>
  <c r="F181" i="19"/>
  <c r="E180" i="19"/>
  <c r="D179" i="19"/>
  <c r="C178" i="19"/>
  <c r="B177" i="19"/>
  <c r="A176" i="19"/>
  <c r="G174" i="19"/>
  <c r="F173" i="19"/>
  <c r="E172" i="19"/>
  <c r="D171" i="19"/>
  <c r="C170" i="19"/>
  <c r="B169" i="19"/>
  <c r="A168" i="19"/>
  <c r="G166" i="19"/>
  <c r="F165" i="19"/>
  <c r="E164" i="19"/>
  <c r="D163" i="19"/>
  <c r="C162" i="19"/>
  <c r="B161" i="19"/>
  <c r="A160" i="19"/>
  <c r="G158" i="19"/>
  <c r="F157" i="19"/>
  <c r="E156" i="19"/>
  <c r="D155" i="19"/>
  <c r="C154" i="19"/>
  <c r="B153" i="19"/>
  <c r="A152" i="19"/>
  <c r="G150" i="19"/>
  <c r="F149" i="19"/>
  <c r="E148" i="19"/>
  <c r="D147" i="19"/>
  <c r="C146" i="19"/>
  <c r="B145" i="19"/>
  <c r="A144" i="19"/>
  <c r="G142" i="19"/>
  <c r="F141" i="19"/>
  <c r="E140" i="19"/>
  <c r="D139" i="19"/>
  <c r="C138" i="19"/>
  <c r="B137" i="19"/>
  <c r="A136" i="19"/>
  <c r="G134" i="19"/>
  <c r="F133" i="19"/>
  <c r="E132" i="19"/>
  <c r="D131" i="19"/>
  <c r="C130" i="19"/>
  <c r="B129" i="19"/>
  <c r="A128" i="19"/>
  <c r="G126" i="19"/>
  <c r="F125" i="19"/>
  <c r="E124" i="19"/>
  <c r="D123" i="19"/>
  <c r="C122" i="19"/>
  <c r="B121" i="19"/>
  <c r="A120" i="19"/>
  <c r="G118" i="19"/>
  <c r="F117" i="19"/>
  <c r="E116" i="19"/>
  <c r="D115" i="19"/>
  <c r="C114" i="19"/>
  <c r="B113" i="19"/>
  <c r="A112" i="19"/>
  <c r="G110" i="19"/>
  <c r="F109" i="19"/>
  <c r="E192" i="19"/>
  <c r="A190" i="19"/>
  <c r="A188" i="19"/>
  <c r="D186" i="19"/>
  <c r="B185" i="19"/>
  <c r="G183" i="19"/>
  <c r="F182" i="19"/>
  <c r="E181" i="19"/>
  <c r="D180" i="19"/>
  <c r="C179" i="19"/>
  <c r="B178" i="19"/>
  <c r="A177" i="19"/>
  <c r="G175" i="19"/>
  <c r="F174" i="19"/>
  <c r="E173" i="19"/>
  <c r="D172" i="19"/>
  <c r="C171" i="19"/>
  <c r="B170" i="19"/>
  <c r="A169" i="19"/>
  <c r="G167" i="19"/>
  <c r="F166" i="19"/>
  <c r="E165" i="19"/>
  <c r="D164" i="19"/>
  <c r="C163" i="19"/>
  <c r="B162" i="19"/>
  <c r="A161" i="19"/>
  <c r="G159" i="19"/>
  <c r="F158" i="19"/>
  <c r="E157" i="19"/>
  <c r="D156" i="19"/>
  <c r="C155" i="19"/>
  <c r="B154" i="19"/>
  <c r="A153" i="19"/>
  <c r="G151" i="19"/>
  <c r="F150" i="19"/>
  <c r="E149" i="19"/>
  <c r="D148" i="19"/>
  <c r="C147" i="19"/>
  <c r="B146" i="19"/>
  <c r="A145" i="19"/>
  <c r="G143" i="19"/>
  <c r="F142" i="19"/>
  <c r="E141" i="19"/>
  <c r="D140" i="19"/>
  <c r="C139" i="19"/>
  <c r="B138" i="19"/>
  <c r="A137" i="19"/>
  <c r="G135" i="19"/>
  <c r="F134" i="19"/>
  <c r="E133" i="19"/>
  <c r="D132" i="19"/>
  <c r="C131" i="19"/>
  <c r="B130" i="19"/>
  <c r="A129" i="19"/>
  <c r="G127" i="19"/>
  <c r="F126" i="19"/>
  <c r="E125" i="19"/>
  <c r="D124" i="19"/>
  <c r="C123" i="19"/>
  <c r="B122" i="19"/>
  <c r="A121" i="19"/>
  <c r="G119" i="19"/>
  <c r="F118" i="19"/>
  <c r="E117" i="19"/>
  <c r="D116" i="19"/>
  <c r="C115" i="19"/>
  <c r="B114" i="19"/>
  <c r="A113" i="19"/>
  <c r="G111" i="19"/>
  <c r="F110" i="19"/>
  <c r="E109" i="19"/>
  <c r="D120" i="19"/>
  <c r="D114" i="19"/>
  <c r="G109" i="19"/>
  <c r="C107" i="19"/>
  <c r="B105" i="19"/>
  <c r="B103" i="19"/>
  <c r="F101" i="19"/>
  <c r="D100" i="19"/>
  <c r="A99" i="19"/>
  <c r="F97" i="19"/>
  <c r="D96" i="19"/>
  <c r="B95" i="19"/>
  <c r="G93" i="19"/>
  <c r="F92" i="19"/>
  <c r="E91" i="19"/>
  <c r="D90" i="19"/>
  <c r="C89" i="19"/>
  <c r="B88" i="19"/>
  <c r="A87" i="19"/>
  <c r="G85" i="19"/>
  <c r="F84" i="19"/>
  <c r="E83" i="19"/>
  <c r="D82" i="19"/>
  <c r="C81" i="19"/>
  <c r="B80" i="19"/>
  <c r="A79" i="19"/>
  <c r="G77" i="19"/>
  <c r="F76" i="19"/>
  <c r="E75" i="19"/>
  <c r="D74" i="19"/>
  <c r="C73" i="19"/>
  <c r="B72" i="19"/>
  <c r="A71" i="19"/>
  <c r="G69" i="19"/>
  <c r="F68" i="19"/>
  <c r="E67" i="19"/>
  <c r="D66" i="19"/>
  <c r="C65" i="19"/>
  <c r="B64" i="19"/>
  <c r="A63" i="19"/>
  <c r="G61" i="19"/>
  <c r="F60" i="19"/>
  <c r="E59" i="19"/>
  <c r="D58" i="19"/>
  <c r="C57" i="19"/>
  <c r="B56" i="19"/>
  <c r="A55" i="19"/>
  <c r="G53" i="19"/>
  <c r="F52" i="19"/>
  <c r="E51" i="19"/>
  <c r="D50" i="19"/>
  <c r="C49" i="19"/>
  <c r="B48" i="19"/>
  <c r="A47" i="19"/>
  <c r="G45" i="19"/>
  <c r="F44" i="19"/>
  <c r="AL67" i="5" s="1"/>
  <c r="E43" i="19"/>
  <c r="AK16" i="5" s="1"/>
  <c r="D42" i="19"/>
  <c r="C41" i="19"/>
  <c r="B40" i="19"/>
  <c r="A39" i="19"/>
  <c r="G37" i="19"/>
  <c r="F36" i="19"/>
  <c r="AD67" i="5" s="1"/>
  <c r="E35" i="19"/>
  <c r="AC16" i="5" s="1"/>
  <c r="D34" i="19"/>
  <c r="C33" i="19"/>
  <c r="B32" i="19"/>
  <c r="A31" i="19"/>
  <c r="G29" i="19"/>
  <c r="F28" i="19"/>
  <c r="U67" i="5" s="1"/>
  <c r="E27" i="19"/>
  <c r="T16" i="5" s="1"/>
  <c r="D26" i="19"/>
  <c r="C25" i="19"/>
  <c r="C119" i="19"/>
  <c r="E113" i="19"/>
  <c r="A109" i="19"/>
  <c r="F106" i="19"/>
  <c r="A105" i="19"/>
  <c r="A103" i="19"/>
  <c r="E101" i="19"/>
  <c r="B100" i="19"/>
  <c r="G98" i="19"/>
  <c r="E97" i="19"/>
  <c r="C96" i="19"/>
  <c r="A95" i="19"/>
  <c r="F93" i="19"/>
  <c r="E92" i="19"/>
  <c r="D91" i="19"/>
  <c r="C90" i="19"/>
  <c r="B89" i="19"/>
  <c r="A88" i="19"/>
  <c r="G86" i="19"/>
  <c r="F85" i="19"/>
  <c r="E84" i="19"/>
  <c r="D83" i="19"/>
  <c r="C82" i="19"/>
  <c r="B81" i="19"/>
  <c r="A80" i="19"/>
  <c r="G78" i="19"/>
  <c r="F77" i="19"/>
  <c r="E76" i="19"/>
  <c r="D75" i="19"/>
  <c r="C74" i="19"/>
  <c r="B73" i="19"/>
  <c r="A72" i="19"/>
  <c r="G70" i="19"/>
  <c r="F69" i="19"/>
  <c r="E68" i="19"/>
  <c r="D67" i="19"/>
  <c r="C66" i="19"/>
  <c r="B65" i="19"/>
  <c r="A64" i="19"/>
  <c r="G62" i="19"/>
  <c r="F61" i="19"/>
  <c r="E60" i="19"/>
  <c r="D59" i="19"/>
  <c r="C58" i="19"/>
  <c r="B57" i="19"/>
  <c r="A56" i="19"/>
  <c r="G54" i="19"/>
  <c r="F53" i="19"/>
  <c r="E52" i="19"/>
  <c r="D51" i="19"/>
  <c r="C50" i="19"/>
  <c r="B49" i="19"/>
  <c r="A48" i="19"/>
  <c r="G46" i="19"/>
  <c r="D27" i="7" s="1"/>
  <c r="F45" i="19"/>
  <c r="AM67" i="5" s="1"/>
  <c r="E44" i="19"/>
  <c r="AL16" i="5" s="1"/>
  <c r="D43" i="19"/>
  <c r="C42" i="19"/>
  <c r="B41" i="19"/>
  <c r="A40" i="19"/>
  <c r="G38" i="19"/>
  <c r="F37" i="19"/>
  <c r="AE67" i="5" s="1"/>
  <c r="E36" i="19"/>
  <c r="AD16" i="5" s="1"/>
  <c r="D35" i="19"/>
  <c r="C34" i="19"/>
  <c r="B33" i="19"/>
  <c r="A32" i="19"/>
  <c r="G30" i="19"/>
  <c r="F29" i="19"/>
  <c r="V67" i="5" s="1"/>
  <c r="E28" i="19"/>
  <c r="U16" i="5" s="1"/>
  <c r="D27" i="19"/>
  <c r="C26" i="19"/>
  <c r="B25" i="19"/>
  <c r="A24" i="19"/>
  <c r="G22" i="19"/>
  <c r="B27" i="7" s="1"/>
  <c r="F21" i="19"/>
  <c r="M67" i="5" s="1"/>
  <c r="E20" i="19"/>
  <c r="L16" i="5" s="1"/>
  <c r="D19" i="19"/>
  <c r="C18" i="19"/>
  <c r="B17" i="19"/>
  <c r="A16" i="19"/>
  <c r="G14" i="19"/>
  <c r="F13" i="19"/>
  <c r="E67" i="5" s="1"/>
  <c r="E12" i="19"/>
  <c r="D16" i="5" s="1"/>
  <c r="D11" i="19"/>
  <c r="B118" i="19"/>
  <c r="C113" i="19"/>
  <c r="F108" i="19"/>
  <c r="D106" i="19"/>
  <c r="D104" i="19"/>
  <c r="G102" i="19"/>
  <c r="C101" i="19"/>
  <c r="A100" i="19"/>
  <c r="F98" i="19"/>
  <c r="D97" i="19"/>
  <c r="B96" i="19"/>
  <c r="G94" i="19"/>
  <c r="E93" i="19"/>
  <c r="D92" i="19"/>
  <c r="C91" i="19"/>
  <c r="B90" i="19"/>
  <c r="A89" i="19"/>
  <c r="G87" i="19"/>
  <c r="F86" i="19"/>
  <c r="E85" i="19"/>
  <c r="D84" i="19"/>
  <c r="C83" i="19"/>
  <c r="B82" i="19"/>
  <c r="A81" i="19"/>
  <c r="G79" i="19"/>
  <c r="F78" i="19"/>
  <c r="E77" i="19"/>
  <c r="D76" i="19"/>
  <c r="C75" i="19"/>
  <c r="B74" i="19"/>
  <c r="A73" i="19"/>
  <c r="G71" i="19"/>
  <c r="F70" i="19"/>
  <c r="E69" i="19"/>
  <c r="D68" i="19"/>
  <c r="C67" i="19"/>
  <c r="B66" i="19"/>
  <c r="A65" i="19"/>
  <c r="G63" i="19"/>
  <c r="F62" i="19"/>
  <c r="E61" i="19"/>
  <c r="D60" i="19"/>
  <c r="C59" i="19"/>
  <c r="B58" i="19"/>
  <c r="A57" i="19"/>
  <c r="G55" i="19"/>
  <c r="F54" i="19"/>
  <c r="E53" i="19"/>
  <c r="D52" i="19"/>
  <c r="C51" i="19"/>
  <c r="B50" i="19"/>
  <c r="A49" i="19"/>
  <c r="G47" i="19"/>
  <c r="F46" i="19"/>
  <c r="AN67" i="5" s="1"/>
  <c r="E45" i="19"/>
  <c r="AM16" i="5" s="1"/>
  <c r="D44" i="19"/>
  <c r="C43" i="19"/>
  <c r="B42" i="19"/>
  <c r="A41" i="19"/>
  <c r="G39" i="19"/>
  <c r="F38" i="19"/>
  <c r="AF67" i="5" s="1"/>
  <c r="E37" i="19"/>
  <c r="AE16" i="5" s="1"/>
  <c r="D36" i="19"/>
  <c r="C35" i="19"/>
  <c r="B34" i="19"/>
  <c r="A33" i="19"/>
  <c r="G31" i="19"/>
  <c r="F30" i="19"/>
  <c r="W67" i="5" s="1"/>
  <c r="E29" i="19"/>
  <c r="V16" i="5" s="1"/>
  <c r="D28" i="19"/>
  <c r="C27" i="19"/>
  <c r="B26" i="19"/>
  <c r="A25" i="19"/>
  <c r="G23" i="19"/>
  <c r="F22" i="19"/>
  <c r="N67" i="5" s="1"/>
  <c r="E21" i="19"/>
  <c r="M16" i="5" s="1"/>
  <c r="D20" i="19"/>
  <c r="C19" i="19"/>
  <c r="B18" i="19"/>
  <c r="A17" i="19"/>
  <c r="G15" i="19"/>
  <c r="F14" i="19"/>
  <c r="F67" i="5" s="1"/>
  <c r="A117" i="19"/>
  <c r="D112" i="19"/>
  <c r="E108" i="19"/>
  <c r="C106" i="19"/>
  <c r="C104" i="19"/>
  <c r="F102" i="19"/>
  <c r="B101" i="19"/>
  <c r="G99" i="19"/>
  <c r="E98" i="19"/>
  <c r="C97" i="19"/>
  <c r="A96" i="19"/>
  <c r="F94" i="19"/>
  <c r="D93" i="19"/>
  <c r="C92" i="19"/>
  <c r="B91" i="19"/>
  <c r="A90" i="19"/>
  <c r="G88" i="19"/>
  <c r="F87" i="19"/>
  <c r="E86" i="19"/>
  <c r="D85" i="19"/>
  <c r="C84" i="19"/>
  <c r="B83" i="19"/>
  <c r="A82" i="19"/>
  <c r="G80" i="19"/>
  <c r="F79" i="19"/>
  <c r="E78" i="19"/>
  <c r="D77" i="19"/>
  <c r="C76" i="19"/>
  <c r="B75" i="19"/>
  <c r="A74" i="19"/>
  <c r="G72" i="19"/>
  <c r="F71" i="19"/>
  <c r="E70" i="19"/>
  <c r="D69" i="19"/>
  <c r="C68" i="19"/>
  <c r="B67" i="19"/>
  <c r="A66" i="19"/>
  <c r="G64" i="19"/>
  <c r="F63" i="19"/>
  <c r="E62" i="19"/>
  <c r="D61" i="19"/>
  <c r="C60" i="19"/>
  <c r="B59" i="19"/>
  <c r="A58" i="19"/>
  <c r="G56" i="19"/>
  <c r="F55" i="19"/>
  <c r="E54" i="19"/>
  <c r="D53" i="19"/>
  <c r="C52" i="19"/>
  <c r="B51" i="19"/>
  <c r="A50" i="19"/>
  <c r="G48" i="19"/>
  <c r="F47" i="19"/>
  <c r="E46" i="19"/>
  <c r="AN16" i="5" s="1"/>
  <c r="D45" i="19"/>
  <c r="C44" i="19"/>
  <c r="B43" i="19"/>
  <c r="A42" i="19"/>
  <c r="G40" i="19"/>
  <c r="F39" i="19"/>
  <c r="AG67" i="5" s="1"/>
  <c r="E38" i="19"/>
  <c r="AF16" i="5" s="1"/>
  <c r="D37" i="19"/>
  <c r="C36" i="19"/>
  <c r="B35" i="19"/>
  <c r="A34" i="19"/>
  <c r="G32" i="19"/>
  <c r="F31" i="19"/>
  <c r="X67" i="5" s="1"/>
  <c r="E30" i="19"/>
  <c r="W16" i="5" s="1"/>
  <c r="D29" i="19"/>
  <c r="C28" i="19"/>
  <c r="B27" i="19"/>
  <c r="A26" i="19"/>
  <c r="G24" i="19"/>
  <c r="F23" i="19"/>
  <c r="P67" i="5" s="1"/>
  <c r="E22" i="19"/>
  <c r="N16" i="5" s="1"/>
  <c r="D21" i="19"/>
  <c r="F116" i="19"/>
  <c r="B112" i="19"/>
  <c r="D108" i="19"/>
  <c r="B106" i="19"/>
  <c r="B104" i="19"/>
  <c r="C102" i="19"/>
  <c r="A101" i="19"/>
  <c r="F99" i="19"/>
  <c r="D98" i="19"/>
  <c r="B97" i="19"/>
  <c r="G95" i="19"/>
  <c r="D94" i="19"/>
  <c r="C93" i="19"/>
  <c r="B92" i="19"/>
  <c r="A91" i="19"/>
  <c r="G89" i="19"/>
  <c r="F88" i="19"/>
  <c r="E87" i="19"/>
  <c r="D86" i="19"/>
  <c r="C85" i="19"/>
  <c r="B84" i="19"/>
  <c r="A83" i="19"/>
  <c r="G81" i="19"/>
  <c r="F80" i="19"/>
  <c r="E79" i="19"/>
  <c r="D78" i="19"/>
  <c r="C77" i="19"/>
  <c r="B76" i="19"/>
  <c r="A75" i="19"/>
  <c r="G73" i="19"/>
  <c r="F72" i="19"/>
  <c r="E71" i="19"/>
  <c r="D70" i="19"/>
  <c r="C69" i="19"/>
  <c r="B68" i="19"/>
  <c r="A67" i="19"/>
  <c r="G65" i="19"/>
  <c r="F64" i="19"/>
  <c r="E63" i="19"/>
  <c r="D62" i="19"/>
  <c r="C61" i="19"/>
  <c r="B60" i="19"/>
  <c r="A59" i="19"/>
  <c r="G57" i="19"/>
  <c r="F56" i="19"/>
  <c r="E55" i="19"/>
  <c r="D54" i="19"/>
  <c r="C53" i="19"/>
  <c r="B52" i="19"/>
  <c r="A51" i="19"/>
  <c r="G49" i="19"/>
  <c r="F48" i="19"/>
  <c r="E47" i="19"/>
  <c r="D46" i="19"/>
  <c r="C45" i="19"/>
  <c r="B44" i="19"/>
  <c r="A43" i="19"/>
  <c r="G41" i="19"/>
  <c r="F40" i="19"/>
  <c r="AH67" i="5" s="1"/>
  <c r="E39" i="19"/>
  <c r="AG16" i="5" s="1"/>
  <c r="D38" i="19"/>
  <c r="C37" i="19"/>
  <c r="B36" i="19"/>
  <c r="A35" i="19"/>
  <c r="G33" i="19"/>
  <c r="F32" i="19"/>
  <c r="Y67" i="5" s="1"/>
  <c r="E31" i="19"/>
  <c r="X16" i="5" s="1"/>
  <c r="D30" i="19"/>
  <c r="C29" i="19"/>
  <c r="B28" i="19"/>
  <c r="A27" i="19"/>
  <c r="G25" i="19"/>
  <c r="F24" i="19"/>
  <c r="Q67" i="5" s="1"/>
  <c r="E23" i="19"/>
  <c r="P16" i="5" s="1"/>
  <c r="D22" i="19"/>
  <c r="C21" i="19"/>
  <c r="B20" i="19"/>
  <c r="A19" i="19"/>
  <c r="G17" i="19"/>
  <c r="F16" i="19"/>
  <c r="H67" i="5" s="1"/>
  <c r="E15" i="19"/>
  <c r="G16" i="5" s="1"/>
  <c r="D14" i="19"/>
  <c r="C13" i="19"/>
  <c r="G115" i="19"/>
  <c r="C111" i="19"/>
  <c r="G107" i="19"/>
  <c r="E105" i="19"/>
  <c r="A104" i="19"/>
  <c r="B102" i="19"/>
  <c r="G100" i="19"/>
  <c r="E99" i="19"/>
  <c r="C98" i="19"/>
  <c r="A97" i="19"/>
  <c r="E95" i="19"/>
  <c r="C94" i="19"/>
  <c r="B93" i="19"/>
  <c r="A92" i="19"/>
  <c r="G90" i="19"/>
  <c r="F89" i="19"/>
  <c r="E88" i="19"/>
  <c r="D87" i="19"/>
  <c r="C86" i="19"/>
  <c r="B85" i="19"/>
  <c r="A84" i="19"/>
  <c r="G82" i="19"/>
  <c r="F81" i="19"/>
  <c r="E80" i="19"/>
  <c r="D79" i="19"/>
  <c r="C78" i="19"/>
  <c r="B77" i="19"/>
  <c r="A76" i="19"/>
  <c r="G74" i="19"/>
  <c r="F73" i="19"/>
  <c r="E72" i="19"/>
  <c r="D71" i="19"/>
  <c r="C70" i="19"/>
  <c r="B69" i="19"/>
  <c r="A68" i="19"/>
  <c r="G66" i="19"/>
  <c r="F65" i="19"/>
  <c r="E64" i="19"/>
  <c r="D63" i="19"/>
  <c r="C62" i="19"/>
  <c r="B61" i="19"/>
  <c r="A60" i="19"/>
  <c r="G58" i="19"/>
  <c r="F57" i="19"/>
  <c r="E56" i="19"/>
  <c r="D55" i="19"/>
  <c r="C54" i="19"/>
  <c r="B53" i="19"/>
  <c r="A52" i="19"/>
  <c r="G50" i="19"/>
  <c r="F49" i="19"/>
  <c r="E48" i="19"/>
  <c r="D47" i="19"/>
  <c r="C46" i="19"/>
  <c r="B45" i="19"/>
  <c r="A44" i="19"/>
  <c r="G42" i="19"/>
  <c r="F41" i="19"/>
  <c r="AI67" i="5" s="1"/>
  <c r="E40" i="19"/>
  <c r="AH16" i="5" s="1"/>
  <c r="D39" i="19"/>
  <c r="C38" i="19"/>
  <c r="B37" i="19"/>
  <c r="A36" i="19"/>
  <c r="G34" i="19"/>
  <c r="C27" i="7" s="1"/>
  <c r="F33" i="19"/>
  <c r="Z67" i="5" s="1"/>
  <c r="E32" i="19"/>
  <c r="Y16" i="5" s="1"/>
  <c r="D31" i="19"/>
  <c r="C30" i="19"/>
  <c r="B29" i="19"/>
  <c r="A28" i="19"/>
  <c r="G26" i="19"/>
  <c r="F25" i="19"/>
  <c r="R67" i="5" s="1"/>
  <c r="E24" i="19"/>
  <c r="Q16" i="5" s="1"/>
  <c r="D23" i="19"/>
  <c r="C22" i="19"/>
  <c r="B21" i="19"/>
  <c r="A20" i="19"/>
  <c r="G18" i="19"/>
  <c r="F17" i="19"/>
  <c r="I67" i="5" s="1"/>
  <c r="E115" i="19"/>
  <c r="A111" i="19"/>
  <c r="E107" i="19"/>
  <c r="D105" i="19"/>
  <c r="G103" i="19"/>
  <c r="A102" i="19"/>
  <c r="F100" i="19"/>
  <c r="D99" i="19"/>
  <c r="B98" i="19"/>
  <c r="F96" i="19"/>
  <c r="D95" i="19"/>
  <c r="B94" i="19"/>
  <c r="A93" i="19"/>
  <c r="G91" i="19"/>
  <c r="F90" i="19"/>
  <c r="E89" i="19"/>
  <c r="D88" i="19"/>
  <c r="C87" i="19"/>
  <c r="B86" i="19"/>
  <c r="A85" i="19"/>
  <c r="G83" i="19"/>
  <c r="F82" i="19"/>
  <c r="E81" i="19"/>
  <c r="D80" i="19"/>
  <c r="C79" i="19"/>
  <c r="B78" i="19"/>
  <c r="A77" i="19"/>
  <c r="G75" i="19"/>
  <c r="F74" i="19"/>
  <c r="E73" i="19"/>
  <c r="D72" i="19"/>
  <c r="C71" i="19"/>
  <c r="B70" i="19"/>
  <c r="A69" i="19"/>
  <c r="G67" i="19"/>
  <c r="F66" i="19"/>
  <c r="E65" i="19"/>
  <c r="D64" i="19"/>
  <c r="C63" i="19"/>
  <c r="B62" i="19"/>
  <c r="A61" i="19"/>
  <c r="G59" i="19"/>
  <c r="F58" i="19"/>
  <c r="E57" i="19"/>
  <c r="D56" i="19"/>
  <c r="C55" i="19"/>
  <c r="B54" i="19"/>
  <c r="A53" i="19"/>
  <c r="G51" i="19"/>
  <c r="F50" i="19"/>
  <c r="E49" i="19"/>
  <c r="D48" i="19"/>
  <c r="C47" i="19"/>
  <c r="B46" i="19"/>
  <c r="A45" i="19"/>
  <c r="G43" i="19"/>
  <c r="F42" i="19"/>
  <c r="AJ67" i="5" s="1"/>
  <c r="E41" i="19"/>
  <c r="AI16" i="5" s="1"/>
  <c r="D40" i="19"/>
  <c r="C39" i="19"/>
  <c r="B38" i="19"/>
  <c r="A37" i="19"/>
  <c r="G35" i="19"/>
  <c r="F34" i="19"/>
  <c r="AA67" i="5" s="1"/>
  <c r="E33" i="19"/>
  <c r="Z16" i="5" s="1"/>
  <c r="D32" i="19"/>
  <c r="C31" i="19"/>
  <c r="B30" i="19"/>
  <c r="A29" i="19"/>
  <c r="G27" i="19"/>
  <c r="F26" i="19"/>
  <c r="S67" i="5" s="1"/>
  <c r="E25" i="19"/>
  <c r="R16" i="5" s="1"/>
  <c r="D24" i="19"/>
  <c r="C23" i="19"/>
  <c r="B22" i="19"/>
  <c r="A21" i="19"/>
  <c r="G19" i="19"/>
  <c r="F18" i="19"/>
  <c r="J67" i="5" s="1"/>
  <c r="E17" i="19"/>
  <c r="I16" i="5" s="1"/>
  <c r="D16" i="19"/>
  <c r="C15" i="19"/>
  <c r="B14" i="19"/>
  <c r="F114" i="19"/>
  <c r="B110" i="19"/>
  <c r="D107" i="19"/>
  <c r="C105" i="19"/>
  <c r="C103" i="19"/>
  <c r="G101" i="19"/>
  <c r="E100" i="19"/>
  <c r="C99" i="19"/>
  <c r="G97" i="19"/>
  <c r="E96" i="19"/>
  <c r="C95" i="19"/>
  <c r="A94" i="19"/>
  <c r="G92" i="19"/>
  <c r="F91" i="19"/>
  <c r="E90" i="19"/>
  <c r="D89" i="19"/>
  <c r="C88" i="19"/>
  <c r="B87" i="19"/>
  <c r="A86" i="19"/>
  <c r="G84" i="19"/>
  <c r="F83" i="19"/>
  <c r="E82" i="19"/>
  <c r="D81" i="19"/>
  <c r="C80" i="19"/>
  <c r="B79" i="19"/>
  <c r="A78" i="19"/>
  <c r="G76" i="19"/>
  <c r="F75" i="19"/>
  <c r="E74" i="19"/>
  <c r="D73" i="19"/>
  <c r="C72" i="19"/>
  <c r="B71" i="19"/>
  <c r="A70" i="19"/>
  <c r="G68" i="19"/>
  <c r="F67" i="19"/>
  <c r="E66" i="19"/>
  <c r="D65" i="19"/>
  <c r="C64" i="19"/>
  <c r="B63" i="19"/>
  <c r="A62" i="19"/>
  <c r="G60" i="19"/>
  <c r="F59" i="19"/>
  <c r="E58" i="19"/>
  <c r="D57" i="19"/>
  <c r="C56" i="19"/>
  <c r="B55" i="19"/>
  <c r="A54" i="19"/>
  <c r="G52" i="19"/>
  <c r="F51" i="19"/>
  <c r="E50" i="19"/>
  <c r="D49" i="19"/>
  <c r="C48" i="19"/>
  <c r="B47" i="19"/>
  <c r="A46" i="19"/>
  <c r="G44" i="19"/>
  <c r="F43" i="19"/>
  <c r="AK67" i="5" s="1"/>
  <c r="E42" i="19"/>
  <c r="AJ16" i="5" s="1"/>
  <c r="D41" i="19"/>
  <c r="C40" i="19"/>
  <c r="B39" i="19"/>
  <c r="A38" i="19"/>
  <c r="G36" i="19"/>
  <c r="F35" i="19"/>
  <c r="AC67" i="5" s="1"/>
  <c r="E34" i="19"/>
  <c r="AA16" i="5" s="1"/>
  <c r="D33" i="19"/>
  <c r="C32" i="19"/>
  <c r="B31" i="19"/>
  <c r="A30" i="19"/>
  <c r="G28" i="19"/>
  <c r="F27" i="19"/>
  <c r="T67" i="5" s="1"/>
  <c r="E26" i="19"/>
  <c r="S16" i="5" s="1"/>
  <c r="D25" i="19"/>
  <c r="C24" i="19"/>
  <c r="B23" i="19"/>
  <c r="A22" i="19"/>
  <c r="G20" i="19"/>
  <c r="F19" i="19"/>
  <c r="K67" i="5" s="1"/>
  <c r="E18" i="19"/>
  <c r="J16" i="5" s="1"/>
  <c r="D17" i="19"/>
  <c r="C16" i="19"/>
  <c r="B15" i="19"/>
  <c r="A12" i="19"/>
  <c r="D13" i="19"/>
  <c r="F15" i="19"/>
  <c r="G67" i="5" s="1"/>
  <c r="E19" i="19"/>
  <c r="K16" i="5" s="1"/>
  <c r="E13" i="19"/>
  <c r="E16" i="5" s="1"/>
  <c r="B16" i="19"/>
  <c r="C20" i="19"/>
  <c r="C12" i="19"/>
  <c r="G13" i="19"/>
  <c r="E16" i="19"/>
  <c r="H16" i="5" s="1"/>
  <c r="F20" i="19"/>
  <c r="L67" i="5" s="1"/>
  <c r="A11" i="19"/>
  <c r="D12" i="19"/>
  <c r="A14" i="19"/>
  <c r="G16" i="19"/>
  <c r="G21" i="19"/>
  <c r="G8" i="19"/>
  <c r="G7" i="19" s="1"/>
  <c r="B11" i="19"/>
  <c r="F12" i="19"/>
  <c r="D67" i="5" s="1"/>
  <c r="C14" i="19"/>
  <c r="C17" i="19"/>
  <c r="A23" i="19"/>
  <c r="C11" i="19"/>
  <c r="E11" i="19"/>
  <c r="C16" i="5" s="1"/>
  <c r="E14" i="19"/>
  <c r="F16" i="5" s="1"/>
  <c r="A18" i="19"/>
  <c r="B24" i="19"/>
  <c r="AB31" i="5"/>
  <c r="D13" i="6" s="1"/>
  <c r="O31" i="5"/>
  <c r="C13" i="6" s="1"/>
  <c r="AB30" i="5"/>
  <c r="D12" i="6" s="1"/>
  <c r="AO31" i="5"/>
  <c r="E13" i="6" s="1"/>
  <c r="AO30" i="5"/>
  <c r="E12" i="6" s="1"/>
  <c r="AB32" i="5"/>
  <c r="D14" i="6" s="1"/>
  <c r="C14" i="6"/>
  <c r="AO32" i="5"/>
  <c r="E14" i="6" s="1"/>
  <c r="O30" i="5"/>
  <c r="C12" i="6" s="1"/>
  <c r="AO17" i="5"/>
  <c r="G6" i="18"/>
  <c r="H5" i="18"/>
  <c r="H4" i="18"/>
  <c r="G3" i="18"/>
  <c r="G10" i="18" s="1"/>
  <c r="H14" i="18"/>
  <c r="E10" i="18"/>
  <c r="I23" i="18"/>
  <c r="F7" i="18"/>
  <c r="F8" i="18"/>
  <c r="AD68" i="5"/>
  <c r="AE68" i="5"/>
  <c r="AF68" i="5"/>
  <c r="AG68" i="5"/>
  <c r="AH68" i="5"/>
  <c r="AI68" i="5"/>
  <c r="AJ68" i="5"/>
  <c r="AK68" i="5"/>
  <c r="AL68" i="5"/>
  <c r="AM68" i="5"/>
  <c r="AN68" i="5"/>
  <c r="AD69" i="5"/>
  <c r="AE69" i="5"/>
  <c r="AF69" i="5"/>
  <c r="AG69" i="5"/>
  <c r="AH69" i="5"/>
  <c r="AI69" i="5"/>
  <c r="AJ69" i="5"/>
  <c r="AK69" i="5"/>
  <c r="AL69" i="5"/>
  <c r="AM69" i="5"/>
  <c r="AN69" i="5"/>
  <c r="AD70" i="5"/>
  <c r="AE70" i="5"/>
  <c r="AF70" i="5"/>
  <c r="AG70" i="5"/>
  <c r="AH70" i="5"/>
  <c r="AI70" i="5"/>
  <c r="AJ70" i="5"/>
  <c r="AK70" i="5"/>
  <c r="AL70" i="5"/>
  <c r="AM70" i="5"/>
  <c r="AN70" i="5"/>
  <c r="AC68" i="5"/>
  <c r="AC69" i="5"/>
  <c r="AC70" i="5"/>
  <c r="Q68" i="5"/>
  <c r="R68" i="5"/>
  <c r="S68" i="5"/>
  <c r="T68" i="5"/>
  <c r="U68" i="5"/>
  <c r="V68" i="5"/>
  <c r="W68" i="5"/>
  <c r="X68" i="5"/>
  <c r="Y68" i="5"/>
  <c r="Z68" i="5"/>
  <c r="AA68" i="5"/>
  <c r="Q69" i="5"/>
  <c r="R69" i="5"/>
  <c r="S69" i="5"/>
  <c r="T69" i="5"/>
  <c r="U69" i="5"/>
  <c r="V69" i="5"/>
  <c r="W69" i="5"/>
  <c r="X69" i="5"/>
  <c r="Y69" i="5"/>
  <c r="Z69" i="5"/>
  <c r="AA69" i="5"/>
  <c r="Q70" i="5"/>
  <c r="R70" i="5"/>
  <c r="S70" i="5"/>
  <c r="T70" i="5"/>
  <c r="U70" i="5"/>
  <c r="V70" i="5"/>
  <c r="W70" i="5"/>
  <c r="X70" i="5"/>
  <c r="Y70" i="5"/>
  <c r="Z70" i="5"/>
  <c r="AA70" i="5"/>
  <c r="P68" i="5"/>
  <c r="P69" i="5"/>
  <c r="P70" i="5"/>
  <c r="D68" i="5"/>
  <c r="E68" i="5"/>
  <c r="F68" i="5"/>
  <c r="G68" i="5"/>
  <c r="H68" i="5"/>
  <c r="I68" i="5"/>
  <c r="J68" i="5"/>
  <c r="K68" i="5"/>
  <c r="L68" i="5"/>
  <c r="M68" i="5"/>
  <c r="N68" i="5"/>
  <c r="D69" i="5"/>
  <c r="E69" i="5"/>
  <c r="F69" i="5"/>
  <c r="G69" i="5"/>
  <c r="H69" i="5"/>
  <c r="I69" i="5"/>
  <c r="J69" i="5"/>
  <c r="K69" i="5"/>
  <c r="L69" i="5"/>
  <c r="M69" i="5"/>
  <c r="N69" i="5"/>
  <c r="D70" i="5"/>
  <c r="E70" i="5"/>
  <c r="F70" i="5"/>
  <c r="G70" i="5"/>
  <c r="H70" i="5"/>
  <c r="I70" i="5"/>
  <c r="J70" i="5"/>
  <c r="K70" i="5"/>
  <c r="L70" i="5"/>
  <c r="M70" i="5"/>
  <c r="N70" i="5"/>
  <c r="C68" i="5"/>
  <c r="C69" i="5"/>
  <c r="C70" i="5"/>
  <c r="B18" i="5"/>
  <c r="K39" i="5"/>
  <c r="AM39" i="5"/>
  <c r="AL39" i="5"/>
  <c r="AK39" i="5"/>
  <c r="AJ39" i="5"/>
  <c r="AI39" i="5"/>
  <c r="AH39" i="5"/>
  <c r="AG39" i="5"/>
  <c r="AE39" i="5"/>
  <c r="AD39" i="5"/>
  <c r="AC39" i="5"/>
  <c r="AA39" i="5"/>
  <c r="Z39" i="5"/>
  <c r="Y39" i="5"/>
  <c r="X39" i="5"/>
  <c r="V39" i="5"/>
  <c r="U39" i="5"/>
  <c r="S39" i="5"/>
  <c r="R39" i="5"/>
  <c r="Q39" i="5"/>
  <c r="P39" i="5"/>
  <c r="D39" i="5"/>
  <c r="E39" i="5"/>
  <c r="F39" i="5"/>
  <c r="G39" i="5"/>
  <c r="H39" i="5"/>
  <c r="I39" i="5"/>
  <c r="J39" i="5"/>
  <c r="L39" i="5"/>
  <c r="M39" i="5"/>
  <c r="N39" i="5"/>
  <c r="D38" i="5"/>
  <c r="AN38" i="5"/>
  <c r="AM38" i="5"/>
  <c r="AL38" i="5"/>
  <c r="AK38" i="5"/>
  <c r="AJ38" i="5"/>
  <c r="AI38" i="5"/>
  <c r="AH38" i="5"/>
  <c r="AG38" i="5"/>
  <c r="AF38" i="5"/>
  <c r="AD38" i="5"/>
  <c r="AC38" i="5"/>
  <c r="AA38" i="5"/>
  <c r="Y38" i="5"/>
  <c r="X38" i="5"/>
  <c r="W38" i="5"/>
  <c r="V38" i="5"/>
  <c r="U38" i="5"/>
  <c r="T38" i="5"/>
  <c r="Q38" i="5"/>
  <c r="P38" i="5"/>
  <c r="E38" i="5"/>
  <c r="H38" i="5"/>
  <c r="I38" i="5"/>
  <c r="J38" i="5"/>
  <c r="K38" i="5"/>
  <c r="L38" i="5"/>
  <c r="M38" i="5"/>
  <c r="N38" i="5"/>
  <c r="C38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A37" i="5"/>
  <c r="Z37" i="5"/>
  <c r="Y37" i="5"/>
  <c r="X37" i="5"/>
  <c r="W37" i="5"/>
  <c r="V37" i="5"/>
  <c r="U37" i="5"/>
  <c r="T37" i="5"/>
  <c r="S37" i="5"/>
  <c r="R37" i="5"/>
  <c r="Q37" i="5"/>
  <c r="P37" i="5"/>
  <c r="D37" i="5"/>
  <c r="F37" i="5"/>
  <c r="G37" i="5"/>
  <c r="H37" i="5"/>
  <c r="I37" i="5"/>
  <c r="J37" i="5"/>
  <c r="K37" i="5"/>
  <c r="L37" i="5"/>
  <c r="M37" i="5"/>
  <c r="N37" i="5"/>
  <c r="AN36" i="5"/>
  <c r="AM36" i="5"/>
  <c r="AL36" i="5"/>
  <c r="AK36" i="5"/>
  <c r="AI36" i="5"/>
  <c r="AH36" i="5"/>
  <c r="AF36" i="5"/>
  <c r="AE36" i="5"/>
  <c r="AD36" i="5"/>
  <c r="AA36" i="5"/>
  <c r="Z36" i="5"/>
  <c r="Y36" i="5"/>
  <c r="X36" i="5"/>
  <c r="W36" i="5"/>
  <c r="V36" i="5"/>
  <c r="U36" i="5"/>
  <c r="T36" i="5"/>
  <c r="S36" i="5"/>
  <c r="R36" i="5"/>
  <c r="Q36" i="5"/>
  <c r="P36" i="5"/>
  <c r="D36" i="5"/>
  <c r="F36" i="5"/>
  <c r="G36" i="5"/>
  <c r="J36" i="5"/>
  <c r="L36" i="5"/>
  <c r="M36" i="5"/>
  <c r="N36" i="5"/>
  <c r="AE38" i="5"/>
  <c r="AF39" i="5"/>
  <c r="AN39" i="5"/>
  <c r="W39" i="5"/>
  <c r="G38" i="5"/>
  <c r="B30" i="17"/>
  <c r="C23" i="5" s="1"/>
  <c r="AN24" i="17"/>
  <c r="AN23" i="17"/>
  <c r="AN22" i="17"/>
  <c r="AN21" i="17"/>
  <c r="AN20" i="17"/>
  <c r="AN19" i="17"/>
  <c r="AN18" i="17"/>
  <c r="AA24" i="17"/>
  <c r="AA23" i="17"/>
  <c r="AA22" i="17"/>
  <c r="AA21" i="17"/>
  <c r="AA20" i="17"/>
  <c r="AA19" i="17"/>
  <c r="AA18" i="17"/>
  <c r="N19" i="17"/>
  <c r="N20" i="17"/>
  <c r="N21" i="17"/>
  <c r="N22" i="17"/>
  <c r="N23" i="17"/>
  <c r="N24" i="17"/>
  <c r="N18" i="17"/>
  <c r="A46" i="17"/>
  <c r="A39" i="5" s="1"/>
  <c r="A45" i="17"/>
  <c r="A38" i="5" s="1"/>
  <c r="A44" i="17"/>
  <c r="A37" i="5" s="1"/>
  <c r="A43" i="17"/>
  <c r="A36" i="5" s="1"/>
  <c r="C30" i="17"/>
  <c r="D23" i="5" s="1"/>
  <c r="D30" i="17"/>
  <c r="E23" i="5" s="1"/>
  <c r="E30" i="17"/>
  <c r="F23" i="5" s="1"/>
  <c r="F30" i="17"/>
  <c r="G23" i="5" s="1"/>
  <c r="G30" i="17"/>
  <c r="H23" i="5" s="1"/>
  <c r="H30" i="17"/>
  <c r="I23" i="5" s="1"/>
  <c r="I30" i="17"/>
  <c r="J23" i="5" s="1"/>
  <c r="J30" i="17"/>
  <c r="K23" i="5" s="1"/>
  <c r="K30" i="17"/>
  <c r="L23" i="5" s="1"/>
  <c r="L30" i="17"/>
  <c r="M23" i="5" s="1"/>
  <c r="M30" i="17"/>
  <c r="N23" i="5" s="1"/>
  <c r="O30" i="17"/>
  <c r="P23" i="5" s="1"/>
  <c r="P30" i="17"/>
  <c r="Q23" i="5" s="1"/>
  <c r="Q30" i="17"/>
  <c r="R23" i="5" s="1"/>
  <c r="R30" i="17"/>
  <c r="S23" i="5" s="1"/>
  <c r="S30" i="17"/>
  <c r="T23" i="5" s="1"/>
  <c r="T30" i="17"/>
  <c r="U23" i="5" s="1"/>
  <c r="U30" i="17"/>
  <c r="V23" i="5" s="1"/>
  <c r="V30" i="17"/>
  <c r="W23" i="5" s="1"/>
  <c r="W30" i="17"/>
  <c r="X23" i="5" s="1"/>
  <c r="X30" i="17"/>
  <c r="Y23" i="5" s="1"/>
  <c r="Y30" i="17"/>
  <c r="Z23" i="5" s="1"/>
  <c r="Z30" i="17"/>
  <c r="AA23" i="5" s="1"/>
  <c r="AB30" i="17"/>
  <c r="AC23" i="5" s="1"/>
  <c r="AC30" i="17"/>
  <c r="AD23" i="5" s="1"/>
  <c r="AD30" i="17"/>
  <c r="AE23" i="5" s="1"/>
  <c r="AE30" i="17"/>
  <c r="AF23" i="5" s="1"/>
  <c r="AF30" i="17"/>
  <c r="AG23" i="5" s="1"/>
  <c r="AG30" i="17"/>
  <c r="AH23" i="5" s="1"/>
  <c r="AH30" i="17"/>
  <c r="AI23" i="5" s="1"/>
  <c r="AI30" i="17"/>
  <c r="AJ23" i="5" s="1"/>
  <c r="AJ30" i="17"/>
  <c r="AK23" i="5" s="1"/>
  <c r="AK30" i="17"/>
  <c r="AL23" i="5" s="1"/>
  <c r="AL30" i="17"/>
  <c r="AM23" i="5" s="1"/>
  <c r="AM30" i="17"/>
  <c r="AN23" i="5" s="1"/>
  <c r="C31" i="17"/>
  <c r="D31" i="17"/>
  <c r="E31" i="17"/>
  <c r="F31" i="17"/>
  <c r="G31" i="17"/>
  <c r="H31" i="17"/>
  <c r="I31" i="17"/>
  <c r="J31" i="17"/>
  <c r="K31" i="17"/>
  <c r="L31" i="17"/>
  <c r="M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C32" i="17"/>
  <c r="D25" i="5" s="1"/>
  <c r="D32" i="17"/>
  <c r="E25" i="5" s="1"/>
  <c r="E32" i="17"/>
  <c r="F25" i="5" s="1"/>
  <c r="F32" i="17"/>
  <c r="G25" i="5" s="1"/>
  <c r="G32" i="17"/>
  <c r="H25" i="5" s="1"/>
  <c r="H32" i="17"/>
  <c r="I25" i="5" s="1"/>
  <c r="I32" i="17"/>
  <c r="J25" i="5" s="1"/>
  <c r="J32" i="17"/>
  <c r="K25" i="5" s="1"/>
  <c r="K32" i="17"/>
  <c r="L25" i="5" s="1"/>
  <c r="L32" i="17"/>
  <c r="M25" i="5" s="1"/>
  <c r="M32" i="17"/>
  <c r="N25" i="5" s="1"/>
  <c r="O32" i="17"/>
  <c r="P25" i="5" s="1"/>
  <c r="P32" i="17"/>
  <c r="Q25" i="5" s="1"/>
  <c r="Q32" i="17"/>
  <c r="R25" i="5" s="1"/>
  <c r="R32" i="17"/>
  <c r="S25" i="5" s="1"/>
  <c r="S32" i="17"/>
  <c r="T25" i="5" s="1"/>
  <c r="T32" i="17"/>
  <c r="U25" i="5" s="1"/>
  <c r="U32" i="17"/>
  <c r="V25" i="5" s="1"/>
  <c r="V32" i="17"/>
  <c r="W25" i="5" s="1"/>
  <c r="W32" i="17"/>
  <c r="X25" i="5" s="1"/>
  <c r="X32" i="17"/>
  <c r="Y25" i="5" s="1"/>
  <c r="Y32" i="17"/>
  <c r="Z25" i="5" s="1"/>
  <c r="Z32" i="17"/>
  <c r="AA25" i="5" s="1"/>
  <c r="AB32" i="17"/>
  <c r="AC25" i="5" s="1"/>
  <c r="AC32" i="17"/>
  <c r="AD25" i="5" s="1"/>
  <c r="AD32" i="17"/>
  <c r="AE25" i="5" s="1"/>
  <c r="AE32" i="17"/>
  <c r="AF25" i="5" s="1"/>
  <c r="AF32" i="17"/>
  <c r="AG25" i="5" s="1"/>
  <c r="AG32" i="17"/>
  <c r="AH25" i="5" s="1"/>
  <c r="AH32" i="17"/>
  <c r="AI25" i="5" s="1"/>
  <c r="AI32" i="17"/>
  <c r="AJ25" i="5" s="1"/>
  <c r="AJ32" i="17"/>
  <c r="AK25" i="5" s="1"/>
  <c r="AK32" i="17"/>
  <c r="AL25" i="5" s="1"/>
  <c r="AL32" i="17"/>
  <c r="AM25" i="5" s="1"/>
  <c r="AM32" i="17"/>
  <c r="AN25" i="5" s="1"/>
  <c r="C33" i="17"/>
  <c r="D26" i="5" s="1"/>
  <c r="D33" i="17"/>
  <c r="E26" i="5" s="1"/>
  <c r="E33" i="17"/>
  <c r="F26" i="5" s="1"/>
  <c r="F33" i="17"/>
  <c r="G26" i="5" s="1"/>
  <c r="G33" i="17"/>
  <c r="H33" i="17"/>
  <c r="I26" i="5" s="1"/>
  <c r="I33" i="17"/>
  <c r="J26" i="5" s="1"/>
  <c r="J33" i="17"/>
  <c r="K26" i="5" s="1"/>
  <c r="K33" i="17"/>
  <c r="L26" i="5" s="1"/>
  <c r="L33" i="17"/>
  <c r="M26" i="5" s="1"/>
  <c r="M33" i="17"/>
  <c r="N26" i="5" s="1"/>
  <c r="O33" i="17"/>
  <c r="P26" i="5" s="1"/>
  <c r="P33" i="17"/>
  <c r="Q26" i="5" s="1"/>
  <c r="Q33" i="17"/>
  <c r="R26" i="5" s="1"/>
  <c r="R33" i="17"/>
  <c r="S26" i="5" s="1"/>
  <c r="S33" i="17"/>
  <c r="T26" i="5" s="1"/>
  <c r="T33" i="17"/>
  <c r="U26" i="5" s="1"/>
  <c r="U33" i="17"/>
  <c r="V26" i="5" s="1"/>
  <c r="V33" i="17"/>
  <c r="W26" i="5" s="1"/>
  <c r="W33" i="17"/>
  <c r="X26" i="5" s="1"/>
  <c r="X33" i="17"/>
  <c r="Y26" i="5" s="1"/>
  <c r="Y33" i="17"/>
  <c r="Z26" i="5" s="1"/>
  <c r="Z33" i="17"/>
  <c r="AA26" i="5" s="1"/>
  <c r="AB33" i="17"/>
  <c r="AC26" i="5" s="1"/>
  <c r="AC33" i="17"/>
  <c r="AD26" i="5" s="1"/>
  <c r="AD33" i="17"/>
  <c r="AE26" i="5" s="1"/>
  <c r="AE33" i="17"/>
  <c r="AF26" i="5" s="1"/>
  <c r="AF33" i="17"/>
  <c r="AG26" i="5" s="1"/>
  <c r="AG33" i="17"/>
  <c r="AH26" i="5" s="1"/>
  <c r="AH33" i="17"/>
  <c r="AI26" i="5" s="1"/>
  <c r="AI33" i="17"/>
  <c r="AJ26" i="5" s="1"/>
  <c r="AJ33" i="17"/>
  <c r="AK26" i="5" s="1"/>
  <c r="AK33" i="17"/>
  <c r="AL26" i="5" s="1"/>
  <c r="AL33" i="17"/>
  <c r="AM26" i="5" s="1"/>
  <c r="AM33" i="17"/>
  <c r="AN26" i="5" s="1"/>
  <c r="C34" i="17"/>
  <c r="D27" i="5" s="1"/>
  <c r="D34" i="17"/>
  <c r="E27" i="5" s="1"/>
  <c r="E34" i="17"/>
  <c r="F27" i="5" s="1"/>
  <c r="F34" i="17"/>
  <c r="G27" i="5" s="1"/>
  <c r="G34" i="17"/>
  <c r="H27" i="5" s="1"/>
  <c r="H34" i="17"/>
  <c r="I27" i="5" s="1"/>
  <c r="I34" i="17"/>
  <c r="J27" i="5" s="1"/>
  <c r="J34" i="17"/>
  <c r="K27" i="5" s="1"/>
  <c r="K34" i="17"/>
  <c r="L27" i="5" s="1"/>
  <c r="L34" i="17"/>
  <c r="M27" i="5" s="1"/>
  <c r="M34" i="17"/>
  <c r="N27" i="5" s="1"/>
  <c r="O34" i="17"/>
  <c r="P27" i="5" s="1"/>
  <c r="P34" i="17"/>
  <c r="Q27" i="5" s="1"/>
  <c r="Q34" i="17"/>
  <c r="R27" i="5" s="1"/>
  <c r="R34" i="17"/>
  <c r="S27" i="5" s="1"/>
  <c r="S34" i="17"/>
  <c r="T27" i="5" s="1"/>
  <c r="T34" i="17"/>
  <c r="U27" i="5" s="1"/>
  <c r="U34" i="17"/>
  <c r="V27" i="5" s="1"/>
  <c r="V34" i="17"/>
  <c r="W27" i="5" s="1"/>
  <c r="W34" i="17"/>
  <c r="X27" i="5" s="1"/>
  <c r="X34" i="17"/>
  <c r="Y27" i="5" s="1"/>
  <c r="Y34" i="17"/>
  <c r="Z27" i="5" s="1"/>
  <c r="Z34" i="17"/>
  <c r="AA27" i="5" s="1"/>
  <c r="AB34" i="17"/>
  <c r="AC27" i="5" s="1"/>
  <c r="AC34" i="17"/>
  <c r="AD27" i="5" s="1"/>
  <c r="AD34" i="17"/>
  <c r="AE27" i="5" s="1"/>
  <c r="AE34" i="17"/>
  <c r="AF27" i="5" s="1"/>
  <c r="AF34" i="17"/>
  <c r="AG27" i="5" s="1"/>
  <c r="AG34" i="17"/>
  <c r="AH27" i="5" s="1"/>
  <c r="AH34" i="17"/>
  <c r="AI27" i="5" s="1"/>
  <c r="AI34" i="17"/>
  <c r="AJ27" i="5" s="1"/>
  <c r="AJ34" i="17"/>
  <c r="AK27" i="5" s="1"/>
  <c r="AK34" i="17"/>
  <c r="AL27" i="5" s="1"/>
  <c r="AL34" i="17"/>
  <c r="AM27" i="5" s="1"/>
  <c r="AM34" i="17"/>
  <c r="AN27" i="5" s="1"/>
  <c r="C35" i="17"/>
  <c r="D28" i="5" s="1"/>
  <c r="D35" i="17"/>
  <c r="E28" i="5" s="1"/>
  <c r="E35" i="17"/>
  <c r="F28" i="5" s="1"/>
  <c r="F35" i="17"/>
  <c r="G28" i="5" s="1"/>
  <c r="G35" i="17"/>
  <c r="H28" i="5" s="1"/>
  <c r="H35" i="17"/>
  <c r="I28" i="5" s="1"/>
  <c r="I35" i="17"/>
  <c r="J28" i="5" s="1"/>
  <c r="J35" i="17"/>
  <c r="K28" i="5" s="1"/>
  <c r="K35" i="17"/>
  <c r="L28" i="5" s="1"/>
  <c r="L35" i="17"/>
  <c r="M28" i="5" s="1"/>
  <c r="M35" i="17"/>
  <c r="N28" i="5" s="1"/>
  <c r="O35" i="17"/>
  <c r="P28" i="5" s="1"/>
  <c r="P35" i="17"/>
  <c r="Q28" i="5" s="1"/>
  <c r="Q35" i="17"/>
  <c r="R28" i="5" s="1"/>
  <c r="R35" i="17"/>
  <c r="S28" i="5" s="1"/>
  <c r="S35" i="17"/>
  <c r="T28" i="5" s="1"/>
  <c r="T35" i="17"/>
  <c r="U28" i="5" s="1"/>
  <c r="U35" i="17"/>
  <c r="V28" i="5" s="1"/>
  <c r="V35" i="17"/>
  <c r="W28" i="5" s="1"/>
  <c r="W35" i="17"/>
  <c r="X28" i="5" s="1"/>
  <c r="X35" i="17"/>
  <c r="Y28" i="5" s="1"/>
  <c r="Y35" i="17"/>
  <c r="Z28" i="5" s="1"/>
  <c r="Z35" i="17"/>
  <c r="AA28" i="5" s="1"/>
  <c r="AB35" i="17"/>
  <c r="AC35" i="17"/>
  <c r="AD28" i="5" s="1"/>
  <c r="AD35" i="17"/>
  <c r="AE28" i="5" s="1"/>
  <c r="AE35" i="17"/>
  <c r="AF28" i="5" s="1"/>
  <c r="AF35" i="17"/>
  <c r="AG28" i="5" s="1"/>
  <c r="AG35" i="17"/>
  <c r="AH28" i="5" s="1"/>
  <c r="AH35" i="17"/>
  <c r="AI28" i="5" s="1"/>
  <c r="AI35" i="17"/>
  <c r="AJ28" i="5" s="1"/>
  <c r="AJ35" i="17"/>
  <c r="AK28" i="5" s="1"/>
  <c r="AK35" i="17"/>
  <c r="AL28" i="5" s="1"/>
  <c r="AL35" i="17"/>
  <c r="AM28" i="5" s="1"/>
  <c r="AM35" i="17"/>
  <c r="AN28" i="5" s="1"/>
  <c r="C36" i="17"/>
  <c r="D29" i="5" s="1"/>
  <c r="D36" i="17"/>
  <c r="E29" i="5" s="1"/>
  <c r="E36" i="17"/>
  <c r="F29" i="5" s="1"/>
  <c r="F36" i="17"/>
  <c r="G29" i="5" s="1"/>
  <c r="G36" i="17"/>
  <c r="H29" i="5" s="1"/>
  <c r="H36" i="17"/>
  <c r="I29" i="5" s="1"/>
  <c r="I36" i="17"/>
  <c r="J29" i="5" s="1"/>
  <c r="J36" i="17"/>
  <c r="K29" i="5" s="1"/>
  <c r="K36" i="17"/>
  <c r="L29" i="5" s="1"/>
  <c r="L36" i="17"/>
  <c r="M29" i="5" s="1"/>
  <c r="M36" i="17"/>
  <c r="N29" i="5" s="1"/>
  <c r="O36" i="17"/>
  <c r="P29" i="5" s="1"/>
  <c r="P36" i="17"/>
  <c r="Q29" i="5" s="1"/>
  <c r="Q36" i="17"/>
  <c r="R29" i="5" s="1"/>
  <c r="R36" i="17"/>
  <c r="S29" i="5" s="1"/>
  <c r="S36" i="17"/>
  <c r="T29" i="5" s="1"/>
  <c r="T36" i="17"/>
  <c r="U29" i="5" s="1"/>
  <c r="U36" i="17"/>
  <c r="V29" i="5" s="1"/>
  <c r="V36" i="17"/>
  <c r="W29" i="5" s="1"/>
  <c r="W36" i="17"/>
  <c r="X29" i="5" s="1"/>
  <c r="X36" i="17"/>
  <c r="Y29" i="5" s="1"/>
  <c r="Y36" i="17"/>
  <c r="Z29" i="5" s="1"/>
  <c r="Z36" i="17"/>
  <c r="AA29" i="5" s="1"/>
  <c r="AB36" i="17"/>
  <c r="AC29" i="5" s="1"/>
  <c r="AC36" i="17"/>
  <c r="AD29" i="5" s="1"/>
  <c r="AD36" i="17"/>
  <c r="AE29" i="5" s="1"/>
  <c r="AE36" i="17"/>
  <c r="AF29" i="5" s="1"/>
  <c r="AF36" i="17"/>
  <c r="AG29" i="5" s="1"/>
  <c r="AG36" i="17"/>
  <c r="AH29" i="5" s="1"/>
  <c r="AH36" i="17"/>
  <c r="AI29" i="5" s="1"/>
  <c r="AI36" i="17"/>
  <c r="AJ29" i="5" s="1"/>
  <c r="AJ36" i="17"/>
  <c r="AK29" i="5" s="1"/>
  <c r="AK36" i="17"/>
  <c r="AL29" i="5" s="1"/>
  <c r="AL36" i="17"/>
  <c r="AM29" i="5" s="1"/>
  <c r="AM36" i="17"/>
  <c r="AN29" i="5" s="1"/>
  <c r="B36" i="17"/>
  <c r="C29" i="5" s="1"/>
  <c r="B35" i="17"/>
  <c r="C28" i="5" s="1"/>
  <c r="B34" i="17"/>
  <c r="C27" i="5" s="1"/>
  <c r="B33" i="17"/>
  <c r="C26" i="5" s="1"/>
  <c r="B32" i="17"/>
  <c r="B31" i="17"/>
  <c r="H5" i="17"/>
  <c r="I5" i="17" s="1"/>
  <c r="H6" i="17"/>
  <c r="I6" i="17" s="1"/>
  <c r="H7" i="17"/>
  <c r="I7" i="17" s="1"/>
  <c r="H8" i="17"/>
  <c r="I8" i="17" s="1"/>
  <c r="H9" i="17"/>
  <c r="I9" i="17" s="1"/>
  <c r="H10" i="17"/>
  <c r="I10" i="17" s="1"/>
  <c r="H4" i="17"/>
  <c r="I4" i="17" s="1"/>
  <c r="K7" i="18" l="1"/>
  <c r="J7" i="18"/>
  <c r="J8" i="18"/>
  <c r="K8" i="18" s="1"/>
  <c r="B40" i="17"/>
  <c r="B49" i="17" s="1"/>
  <c r="C25" i="5"/>
  <c r="O16" i="5"/>
  <c r="AB67" i="5"/>
  <c r="AO67" i="5"/>
  <c r="AB16" i="5"/>
  <c r="AO16" i="5"/>
  <c r="P24" i="5"/>
  <c r="P33" i="5" s="1"/>
  <c r="O40" i="17"/>
  <c r="G24" i="5"/>
  <c r="G33" i="5" s="1"/>
  <c r="F40" i="17"/>
  <c r="AG24" i="5"/>
  <c r="AG33" i="5" s="1"/>
  <c r="AF40" i="17"/>
  <c r="AN24" i="5"/>
  <c r="AN33" i="5" s="1"/>
  <c r="AM40" i="17"/>
  <c r="AF24" i="5"/>
  <c r="AF33" i="5" s="1"/>
  <c r="AE40" i="17"/>
  <c r="W24" i="5"/>
  <c r="W33" i="5" s="1"/>
  <c r="V40" i="17"/>
  <c r="N24" i="5"/>
  <c r="N33" i="5" s="1"/>
  <c r="M40" i="17"/>
  <c r="F24" i="5"/>
  <c r="F33" i="5" s="1"/>
  <c r="E40" i="17"/>
  <c r="AM24" i="5"/>
  <c r="AM33" i="5" s="1"/>
  <c r="AL40" i="17"/>
  <c r="AE24" i="5"/>
  <c r="AE33" i="5" s="1"/>
  <c r="AD40" i="17"/>
  <c r="V24" i="5"/>
  <c r="V33" i="5" s="1"/>
  <c r="U40" i="17"/>
  <c r="M24" i="5"/>
  <c r="M33" i="5" s="1"/>
  <c r="L40" i="17"/>
  <c r="E24" i="5"/>
  <c r="E33" i="5" s="1"/>
  <c r="D40" i="17"/>
  <c r="AL24" i="5"/>
  <c r="AL33" i="5" s="1"/>
  <c r="AK40" i="17"/>
  <c r="AD24" i="5"/>
  <c r="AD33" i="5" s="1"/>
  <c r="AC40" i="17"/>
  <c r="U24" i="5"/>
  <c r="U33" i="5" s="1"/>
  <c r="T40" i="17"/>
  <c r="L24" i="5"/>
  <c r="L33" i="5" s="1"/>
  <c r="K40" i="17"/>
  <c r="D24" i="5"/>
  <c r="D33" i="5" s="1"/>
  <c r="C40" i="17"/>
  <c r="X24" i="5"/>
  <c r="X33" i="5" s="1"/>
  <c r="W40" i="17"/>
  <c r="C24" i="5"/>
  <c r="AK24" i="5"/>
  <c r="AK33" i="5" s="1"/>
  <c r="AJ40" i="17"/>
  <c r="AC24" i="5"/>
  <c r="AB40" i="17"/>
  <c r="T24" i="5"/>
  <c r="T33" i="5" s="1"/>
  <c r="S40" i="17"/>
  <c r="K24" i="5"/>
  <c r="K33" i="5" s="1"/>
  <c r="J40" i="17"/>
  <c r="AJ24" i="5"/>
  <c r="AJ33" i="5" s="1"/>
  <c r="AI40" i="17"/>
  <c r="AA24" i="5"/>
  <c r="AA33" i="5" s="1"/>
  <c r="Z40" i="17"/>
  <c r="S24" i="5"/>
  <c r="S33" i="5" s="1"/>
  <c r="R40" i="17"/>
  <c r="J24" i="5"/>
  <c r="J33" i="5" s="1"/>
  <c r="I40" i="17"/>
  <c r="AI24" i="5"/>
  <c r="AI33" i="5" s="1"/>
  <c r="AH40" i="17"/>
  <c r="Z24" i="5"/>
  <c r="Z33" i="5" s="1"/>
  <c r="Y40" i="17"/>
  <c r="R24" i="5"/>
  <c r="R33" i="5" s="1"/>
  <c r="Q40" i="17"/>
  <c r="I24" i="5"/>
  <c r="I33" i="5" s="1"/>
  <c r="H40" i="17"/>
  <c r="AH24" i="5"/>
  <c r="AH33" i="5" s="1"/>
  <c r="AG40" i="17"/>
  <c r="Y24" i="5"/>
  <c r="Y33" i="5" s="1"/>
  <c r="X40" i="17"/>
  <c r="Q24" i="5"/>
  <c r="Q33" i="5" s="1"/>
  <c r="P40" i="17"/>
  <c r="H24" i="5"/>
  <c r="H33" i="5" s="1"/>
  <c r="G40" i="17"/>
  <c r="O67" i="5"/>
  <c r="AB69" i="5"/>
  <c r="AB68" i="5"/>
  <c r="AO70" i="5"/>
  <c r="AO69" i="5"/>
  <c r="O70" i="5"/>
  <c r="O69" i="5"/>
  <c r="AO68" i="5"/>
  <c r="O68" i="5"/>
  <c r="AB70" i="5"/>
  <c r="AN35" i="17"/>
  <c r="AB47" i="17"/>
  <c r="M40" i="5"/>
  <c r="AA45" i="17"/>
  <c r="W47" i="17"/>
  <c r="AC28" i="5"/>
  <c r="O23" i="5"/>
  <c r="E26" i="15"/>
  <c r="C26" i="15"/>
  <c r="D26" i="15"/>
  <c r="Z47" i="17"/>
  <c r="S38" i="5"/>
  <c r="D47" i="17"/>
  <c r="AA44" i="17"/>
  <c r="E37" i="5"/>
  <c r="AC47" i="17"/>
  <c r="O47" i="17"/>
  <c r="AK47" i="17"/>
  <c r="AL47" i="17"/>
  <c r="AN46" i="17"/>
  <c r="AD47" i="17"/>
  <c r="AN44" i="17"/>
  <c r="X47" i="17"/>
  <c r="AA46" i="17"/>
  <c r="AA35" i="17"/>
  <c r="N44" i="17"/>
  <c r="N35" i="17"/>
  <c r="N45" i="17"/>
  <c r="R47" i="17"/>
  <c r="AJ47" i="17"/>
  <c r="P47" i="17"/>
  <c r="E36" i="5"/>
  <c r="K47" i="17"/>
  <c r="N43" i="17"/>
  <c r="AA43" i="17"/>
  <c r="C36" i="5"/>
  <c r="M47" i="17"/>
  <c r="AC36" i="5"/>
  <c r="Q47" i="17"/>
  <c r="Y47" i="17"/>
  <c r="AN36" i="17"/>
  <c r="N36" i="17"/>
  <c r="AA36" i="17"/>
  <c r="AN34" i="17"/>
  <c r="N34" i="17"/>
  <c r="AA34" i="17"/>
  <c r="AA33" i="17"/>
  <c r="AN33" i="17"/>
  <c r="N33" i="17"/>
  <c r="AA32" i="17"/>
  <c r="AN32" i="17"/>
  <c r="N32" i="17"/>
  <c r="N31" i="17"/>
  <c r="AN31" i="17"/>
  <c r="AA31" i="17"/>
  <c r="AA30" i="17"/>
  <c r="AN30" i="17"/>
  <c r="N30" i="17"/>
  <c r="N46" i="17"/>
  <c r="T39" i="5"/>
  <c r="C39" i="5"/>
  <c r="C47" i="17"/>
  <c r="F47" i="17"/>
  <c r="AN45" i="17"/>
  <c r="Z38" i="5"/>
  <c r="R38" i="5"/>
  <c r="F38" i="5"/>
  <c r="AI47" i="17"/>
  <c r="AF47" i="17"/>
  <c r="J47" i="17"/>
  <c r="H47" i="17"/>
  <c r="E47" i="17"/>
  <c r="G47" i="17"/>
  <c r="L47" i="17"/>
  <c r="C37" i="5"/>
  <c r="AJ36" i="5"/>
  <c r="AG36" i="5"/>
  <c r="V47" i="17"/>
  <c r="U47" i="17"/>
  <c r="T47" i="17"/>
  <c r="S47" i="17"/>
  <c r="I36" i="5"/>
  <c r="H36" i="5"/>
  <c r="I47" i="17"/>
  <c r="AH47" i="17"/>
  <c r="AG47" i="17"/>
  <c r="AM47" i="17"/>
  <c r="AE47" i="17"/>
  <c r="K36" i="5"/>
  <c r="AC33" i="5" l="1"/>
  <c r="N40" i="17"/>
  <c r="AN40" i="17"/>
  <c r="C33" i="5"/>
  <c r="AA40" i="17"/>
  <c r="O36" i="5"/>
  <c r="C40" i="5"/>
  <c r="C5" i="6"/>
  <c r="K49" i="17"/>
  <c r="R49" i="17"/>
  <c r="AB49" i="17"/>
  <c r="I49" i="17"/>
  <c r="W49" i="17"/>
  <c r="D49" i="17"/>
  <c r="M49" i="17"/>
  <c r="AD49" i="17"/>
  <c r="AC49" i="17"/>
  <c r="U49" i="17"/>
  <c r="E49" i="17"/>
  <c r="O49" i="17"/>
  <c r="T49" i="17"/>
  <c r="AJ49" i="17"/>
  <c r="AI49" i="17"/>
  <c r="C49" i="17"/>
  <c r="AG49" i="17"/>
  <c r="AM49" i="17"/>
  <c r="Q49" i="17"/>
  <c r="F49" i="17"/>
  <c r="H49" i="17"/>
  <c r="AH49" i="17"/>
  <c r="G49" i="17"/>
  <c r="L49" i="17"/>
  <c r="J49" i="17"/>
  <c r="V49" i="17"/>
  <c r="AE49" i="17"/>
  <c r="AK49" i="17"/>
  <c r="P49" i="17"/>
  <c r="S49" i="17"/>
  <c r="AL49" i="17"/>
  <c r="Z49" i="17"/>
  <c r="Y49" i="17"/>
  <c r="X49" i="17"/>
  <c r="AF49" i="17"/>
  <c r="Q65" i="5"/>
  <c r="Y65" i="5"/>
  <c r="R65" i="5"/>
  <c r="Z65" i="5"/>
  <c r="S65" i="5"/>
  <c r="AA65" i="5"/>
  <c r="T65" i="5"/>
  <c r="U65" i="5"/>
  <c r="V65" i="5"/>
  <c r="X65" i="5"/>
  <c r="W65" i="5"/>
  <c r="AK65" i="5"/>
  <c r="AD65" i="5"/>
  <c r="AL65" i="5"/>
  <c r="AE65" i="5"/>
  <c r="AM65" i="5"/>
  <c r="AF65" i="5"/>
  <c r="AN65" i="5"/>
  <c r="AG65" i="5"/>
  <c r="AH65" i="5"/>
  <c r="AI65" i="5"/>
  <c r="AJ65" i="5"/>
  <c r="E65" i="5"/>
  <c r="M65" i="5"/>
  <c r="F65" i="5"/>
  <c r="N65" i="5"/>
  <c r="G65" i="5"/>
  <c r="H65" i="5"/>
  <c r="I65" i="5"/>
  <c r="J65" i="5"/>
  <c r="K65" i="5"/>
  <c r="L65" i="5"/>
  <c r="D65" i="5"/>
  <c r="AN47" i="17"/>
  <c r="AA47" i="17"/>
  <c r="N47" i="17"/>
  <c r="AN49" i="17" l="1"/>
  <c r="E38" i="15" s="1"/>
  <c r="C41" i="5"/>
  <c r="N49" i="17"/>
  <c r="C38" i="15" s="1"/>
  <c r="AA49" i="17"/>
  <c r="D38" i="15" s="1"/>
  <c r="A19" i="17" l="1"/>
  <c r="A31" i="17" s="1"/>
  <c r="A24" i="5" s="1"/>
  <c r="A20" i="17"/>
  <c r="A32" i="17" s="1"/>
  <c r="A25" i="5" s="1"/>
  <c r="B7" i="6" s="1"/>
  <c r="A21" i="17"/>
  <c r="A33" i="17" s="1"/>
  <c r="A26" i="5" s="1"/>
  <c r="B8" i="6" s="1"/>
  <c r="A22" i="17"/>
  <c r="A34" i="17" s="1"/>
  <c r="A27" i="5" s="1"/>
  <c r="B9" i="6" s="1"/>
  <c r="A23" i="17"/>
  <c r="A35" i="17" s="1"/>
  <c r="A28" i="5" s="1"/>
  <c r="B10" i="6" s="1"/>
  <c r="A24" i="17"/>
  <c r="A36" i="17" s="1"/>
  <c r="A29" i="5" s="1"/>
  <c r="B11" i="6" s="1"/>
  <c r="A18" i="17"/>
  <c r="A30" i="17" s="1"/>
  <c r="B5" i="6" s="1"/>
  <c r="AO37" i="5"/>
  <c r="E19" i="6" s="1"/>
  <c r="AO38" i="5"/>
  <c r="E20" i="6" s="1"/>
  <c r="AO39" i="5"/>
  <c r="E21" i="6" s="1"/>
  <c r="AB37" i="5"/>
  <c r="D19" i="6" s="1"/>
  <c r="AB38" i="5"/>
  <c r="D20" i="6" s="1"/>
  <c r="AB39" i="5"/>
  <c r="D21" i="6" s="1"/>
  <c r="O37" i="5"/>
  <c r="O38" i="5"/>
  <c r="C20" i="6" s="1"/>
  <c r="O39" i="5"/>
  <c r="C21" i="6" s="1"/>
  <c r="B6" i="6"/>
  <c r="AD51" i="5"/>
  <c r="AE51" i="5"/>
  <c r="AF51" i="5"/>
  <c r="AG51" i="5"/>
  <c r="AH51" i="5"/>
  <c r="AI51" i="5"/>
  <c r="AJ51" i="5"/>
  <c r="AK51" i="5"/>
  <c r="AL51" i="5"/>
  <c r="AM51" i="5"/>
  <c r="AN51" i="5"/>
  <c r="AD52" i="5"/>
  <c r="AE52" i="5"/>
  <c r="AF52" i="5"/>
  <c r="AG52" i="5"/>
  <c r="AH52" i="5"/>
  <c r="AI52" i="5"/>
  <c r="AJ52" i="5"/>
  <c r="AK52" i="5"/>
  <c r="AL52" i="5"/>
  <c r="AM52" i="5"/>
  <c r="AN52" i="5"/>
  <c r="AD53" i="5"/>
  <c r="AE53" i="5"/>
  <c r="AF53" i="5"/>
  <c r="AG53" i="5"/>
  <c r="AH53" i="5"/>
  <c r="AI53" i="5"/>
  <c r="AJ53" i="5"/>
  <c r="AK53" i="5"/>
  <c r="AL53" i="5"/>
  <c r="AM53" i="5"/>
  <c r="AN53" i="5"/>
  <c r="AD54" i="5"/>
  <c r="AE54" i="5"/>
  <c r="AF54" i="5"/>
  <c r="AG54" i="5"/>
  <c r="AH54" i="5"/>
  <c r="AI54" i="5"/>
  <c r="AJ54" i="5"/>
  <c r="AK54" i="5"/>
  <c r="AL54" i="5"/>
  <c r="AM54" i="5"/>
  <c r="AN54" i="5"/>
  <c r="AD55" i="5"/>
  <c r="AE55" i="5"/>
  <c r="AF55" i="5"/>
  <c r="AG55" i="5"/>
  <c r="AH55" i="5"/>
  <c r="AI55" i="5"/>
  <c r="AJ55" i="5"/>
  <c r="AK55" i="5"/>
  <c r="AL55" i="5"/>
  <c r="AM55" i="5"/>
  <c r="AN55" i="5"/>
  <c r="AD56" i="5"/>
  <c r="AE56" i="5"/>
  <c r="AF56" i="5"/>
  <c r="AG56" i="5"/>
  <c r="AH56" i="5"/>
  <c r="AI56" i="5"/>
  <c r="AJ56" i="5"/>
  <c r="AK56" i="5"/>
  <c r="AL56" i="5"/>
  <c r="AM56" i="5"/>
  <c r="AN56" i="5"/>
  <c r="AE57" i="5"/>
  <c r="AF57" i="5"/>
  <c r="AG57" i="5"/>
  <c r="AH57" i="5"/>
  <c r="AI57" i="5"/>
  <c r="AJ57" i="5"/>
  <c r="AK57" i="5"/>
  <c r="AL57" i="5"/>
  <c r="AM57" i="5"/>
  <c r="AN57" i="5"/>
  <c r="AD58" i="5"/>
  <c r="AE58" i="5"/>
  <c r="AF58" i="5"/>
  <c r="AG58" i="5"/>
  <c r="AH58" i="5"/>
  <c r="AI58" i="5"/>
  <c r="AJ58" i="5"/>
  <c r="AK58" i="5"/>
  <c r="AL58" i="5"/>
  <c r="AM58" i="5"/>
  <c r="AN58" i="5"/>
  <c r="AD59" i="5"/>
  <c r="AE59" i="5"/>
  <c r="AF59" i="5"/>
  <c r="AG59" i="5"/>
  <c r="AH59" i="5"/>
  <c r="AI59" i="5"/>
  <c r="AJ59" i="5"/>
  <c r="AK59" i="5"/>
  <c r="AL59" i="5"/>
  <c r="AM59" i="5"/>
  <c r="AN59" i="5"/>
  <c r="AD60" i="5"/>
  <c r="AE60" i="5"/>
  <c r="AF60" i="5"/>
  <c r="AG60" i="5"/>
  <c r="AH60" i="5"/>
  <c r="AI60" i="5"/>
  <c r="AJ60" i="5"/>
  <c r="AK60" i="5"/>
  <c r="AL60" i="5"/>
  <c r="AM60" i="5"/>
  <c r="AN60" i="5"/>
  <c r="AD61" i="5"/>
  <c r="AE61" i="5"/>
  <c r="AF61" i="5"/>
  <c r="AG61" i="5"/>
  <c r="AH61" i="5"/>
  <c r="AI61" i="5"/>
  <c r="AJ61" i="5"/>
  <c r="AK61" i="5"/>
  <c r="AL61" i="5"/>
  <c r="AM61" i="5"/>
  <c r="AN61" i="5"/>
  <c r="AD62" i="5"/>
  <c r="AE62" i="5"/>
  <c r="AF62" i="5"/>
  <c r="AG62" i="5"/>
  <c r="AH62" i="5"/>
  <c r="AI62" i="5"/>
  <c r="AJ62" i="5"/>
  <c r="AK62" i="5"/>
  <c r="AL62" i="5"/>
  <c r="AM62" i="5"/>
  <c r="AN62" i="5"/>
  <c r="AC53" i="5"/>
  <c r="AC54" i="5"/>
  <c r="AC55" i="5"/>
  <c r="AC56" i="5"/>
  <c r="AC57" i="5"/>
  <c r="AC58" i="5"/>
  <c r="AC59" i="5"/>
  <c r="AC60" i="5"/>
  <c r="AC61" i="5"/>
  <c r="AC62" i="5"/>
  <c r="AC65" i="5"/>
  <c r="AC52" i="5"/>
  <c r="AC51" i="5"/>
  <c r="AD43" i="5"/>
  <c r="AE43" i="5"/>
  <c r="AF43" i="5"/>
  <c r="AG43" i="5"/>
  <c r="AH43" i="5"/>
  <c r="AI43" i="5"/>
  <c r="AJ43" i="5"/>
  <c r="AK43" i="5"/>
  <c r="AL43" i="5"/>
  <c r="AM43" i="5"/>
  <c r="AN43" i="5"/>
  <c r="AD44" i="5"/>
  <c r="AE44" i="5"/>
  <c r="AF44" i="5"/>
  <c r="AG44" i="5"/>
  <c r="AH44" i="5"/>
  <c r="AI44" i="5"/>
  <c r="AJ44" i="5"/>
  <c r="AK44" i="5"/>
  <c r="AL44" i="5"/>
  <c r="AM44" i="5"/>
  <c r="AN44" i="5"/>
  <c r="AD45" i="5"/>
  <c r="AE45" i="5"/>
  <c r="AF45" i="5"/>
  <c r="AG45" i="5"/>
  <c r="AH45" i="5"/>
  <c r="AI45" i="5"/>
  <c r="AJ45" i="5"/>
  <c r="AK45" i="5"/>
  <c r="AL45" i="5"/>
  <c r="AM45" i="5"/>
  <c r="AN45" i="5"/>
  <c r="AD46" i="5"/>
  <c r="AE46" i="5"/>
  <c r="AF46" i="5"/>
  <c r="AG46" i="5"/>
  <c r="AH46" i="5"/>
  <c r="AI46" i="5"/>
  <c r="AJ46" i="5"/>
  <c r="AK46" i="5"/>
  <c r="AL46" i="5"/>
  <c r="AM46" i="5"/>
  <c r="AN46" i="5"/>
  <c r="AD47" i="5"/>
  <c r="AE47" i="5"/>
  <c r="AF47" i="5"/>
  <c r="AG47" i="5"/>
  <c r="AH47" i="5"/>
  <c r="AI47" i="5"/>
  <c r="AJ47" i="5"/>
  <c r="AK47" i="5"/>
  <c r="AL47" i="5"/>
  <c r="AM47" i="5"/>
  <c r="AN47" i="5"/>
  <c r="AD48" i="5"/>
  <c r="AE48" i="5"/>
  <c r="AF48" i="5"/>
  <c r="AG48" i="5"/>
  <c r="AH48" i="5"/>
  <c r="AI48" i="5"/>
  <c r="AJ48" i="5"/>
  <c r="AK48" i="5"/>
  <c r="AL48" i="5"/>
  <c r="AM48" i="5"/>
  <c r="AN48" i="5"/>
  <c r="AD49" i="5"/>
  <c r="AE49" i="5"/>
  <c r="AF49" i="5"/>
  <c r="AG49" i="5"/>
  <c r="AH49" i="5"/>
  <c r="AI49" i="5"/>
  <c r="AJ49" i="5"/>
  <c r="AK49" i="5"/>
  <c r="AL49" i="5"/>
  <c r="AM49" i="5"/>
  <c r="AN49" i="5"/>
  <c r="AD50" i="5"/>
  <c r="AE50" i="5"/>
  <c r="AF50" i="5"/>
  <c r="AG50" i="5"/>
  <c r="AH50" i="5"/>
  <c r="AI50" i="5"/>
  <c r="AJ50" i="5"/>
  <c r="AK50" i="5"/>
  <c r="AL50" i="5"/>
  <c r="AM50" i="5"/>
  <c r="AN50" i="5"/>
  <c r="AC44" i="5"/>
  <c r="AC45" i="5"/>
  <c r="AC46" i="5"/>
  <c r="AC47" i="5"/>
  <c r="AC48" i="5"/>
  <c r="AC49" i="5"/>
  <c r="AC50" i="5"/>
  <c r="AC43" i="5"/>
  <c r="Q43" i="5"/>
  <c r="R43" i="5"/>
  <c r="S43" i="5"/>
  <c r="T43" i="5"/>
  <c r="U43" i="5"/>
  <c r="V43" i="5"/>
  <c r="W43" i="5"/>
  <c r="X43" i="5"/>
  <c r="Y43" i="5"/>
  <c r="Z43" i="5"/>
  <c r="AA43" i="5"/>
  <c r="Q44" i="5"/>
  <c r="R44" i="5"/>
  <c r="S44" i="5"/>
  <c r="T44" i="5"/>
  <c r="U44" i="5"/>
  <c r="V44" i="5"/>
  <c r="W44" i="5"/>
  <c r="X44" i="5"/>
  <c r="Y44" i="5"/>
  <c r="Z44" i="5"/>
  <c r="AA44" i="5"/>
  <c r="Q45" i="5"/>
  <c r="R45" i="5"/>
  <c r="S45" i="5"/>
  <c r="T45" i="5"/>
  <c r="U45" i="5"/>
  <c r="V45" i="5"/>
  <c r="W45" i="5"/>
  <c r="X45" i="5"/>
  <c r="Y45" i="5"/>
  <c r="Z45" i="5"/>
  <c r="AA45" i="5"/>
  <c r="Q46" i="5"/>
  <c r="R46" i="5"/>
  <c r="S46" i="5"/>
  <c r="T46" i="5"/>
  <c r="U46" i="5"/>
  <c r="V46" i="5"/>
  <c r="W46" i="5"/>
  <c r="X46" i="5"/>
  <c r="Y46" i="5"/>
  <c r="Z46" i="5"/>
  <c r="AA46" i="5"/>
  <c r="Q47" i="5"/>
  <c r="R47" i="5"/>
  <c r="S47" i="5"/>
  <c r="T47" i="5"/>
  <c r="U47" i="5"/>
  <c r="V47" i="5"/>
  <c r="W47" i="5"/>
  <c r="X47" i="5"/>
  <c r="Y47" i="5"/>
  <c r="Z47" i="5"/>
  <c r="AA47" i="5"/>
  <c r="Q48" i="5"/>
  <c r="R48" i="5"/>
  <c r="S48" i="5"/>
  <c r="T48" i="5"/>
  <c r="U48" i="5"/>
  <c r="V48" i="5"/>
  <c r="W48" i="5"/>
  <c r="X48" i="5"/>
  <c r="Y48" i="5"/>
  <c r="Z48" i="5"/>
  <c r="AA48" i="5"/>
  <c r="Q49" i="5"/>
  <c r="R49" i="5"/>
  <c r="S49" i="5"/>
  <c r="T49" i="5"/>
  <c r="U49" i="5"/>
  <c r="V49" i="5"/>
  <c r="W49" i="5"/>
  <c r="X49" i="5"/>
  <c r="Y49" i="5"/>
  <c r="Z49" i="5"/>
  <c r="AA49" i="5"/>
  <c r="Q50" i="5"/>
  <c r="R50" i="5"/>
  <c r="S50" i="5"/>
  <c r="T50" i="5"/>
  <c r="U50" i="5"/>
  <c r="V50" i="5"/>
  <c r="W50" i="5"/>
  <c r="X50" i="5"/>
  <c r="Y50" i="5"/>
  <c r="Z50" i="5"/>
  <c r="AA50" i="5"/>
  <c r="Q51" i="5"/>
  <c r="R51" i="5"/>
  <c r="S51" i="5"/>
  <c r="T51" i="5"/>
  <c r="U51" i="5"/>
  <c r="V51" i="5"/>
  <c r="W51" i="5"/>
  <c r="X51" i="5"/>
  <c r="Y51" i="5"/>
  <c r="Z51" i="5"/>
  <c r="AA51" i="5"/>
  <c r="Q52" i="5"/>
  <c r="R52" i="5"/>
  <c r="S52" i="5"/>
  <c r="T52" i="5"/>
  <c r="U52" i="5"/>
  <c r="V52" i="5"/>
  <c r="W52" i="5"/>
  <c r="X52" i="5"/>
  <c r="Y52" i="5"/>
  <c r="Z52" i="5"/>
  <c r="AA52" i="5"/>
  <c r="Q53" i="5"/>
  <c r="R53" i="5"/>
  <c r="S53" i="5"/>
  <c r="T53" i="5"/>
  <c r="U53" i="5"/>
  <c r="V53" i="5"/>
  <c r="W53" i="5"/>
  <c r="X53" i="5"/>
  <c r="Y53" i="5"/>
  <c r="Z53" i="5"/>
  <c r="AA53" i="5"/>
  <c r="Q54" i="5"/>
  <c r="R54" i="5"/>
  <c r="S54" i="5"/>
  <c r="T54" i="5"/>
  <c r="U54" i="5"/>
  <c r="V54" i="5"/>
  <c r="W54" i="5"/>
  <c r="X54" i="5"/>
  <c r="Y54" i="5"/>
  <c r="Z54" i="5"/>
  <c r="AA54" i="5"/>
  <c r="Q55" i="5"/>
  <c r="R55" i="5"/>
  <c r="S55" i="5"/>
  <c r="T55" i="5"/>
  <c r="U55" i="5"/>
  <c r="V55" i="5"/>
  <c r="W55" i="5"/>
  <c r="X55" i="5"/>
  <c r="Y55" i="5"/>
  <c r="Z55" i="5"/>
  <c r="AA55" i="5"/>
  <c r="Q56" i="5"/>
  <c r="R56" i="5"/>
  <c r="S56" i="5"/>
  <c r="T56" i="5"/>
  <c r="U56" i="5"/>
  <c r="V56" i="5"/>
  <c r="W56" i="5"/>
  <c r="X56" i="5"/>
  <c r="Y56" i="5"/>
  <c r="Z56" i="5"/>
  <c r="AA56" i="5"/>
  <c r="Q57" i="5"/>
  <c r="R57" i="5"/>
  <c r="S57" i="5"/>
  <c r="T57" i="5"/>
  <c r="U57" i="5"/>
  <c r="V57" i="5"/>
  <c r="W57" i="5"/>
  <c r="X57" i="5"/>
  <c r="Y57" i="5"/>
  <c r="Z57" i="5"/>
  <c r="AA57" i="5"/>
  <c r="Q58" i="5"/>
  <c r="R58" i="5"/>
  <c r="S58" i="5"/>
  <c r="T58" i="5"/>
  <c r="U58" i="5"/>
  <c r="V58" i="5"/>
  <c r="W58" i="5"/>
  <c r="X58" i="5"/>
  <c r="Y58" i="5"/>
  <c r="Z58" i="5"/>
  <c r="AA58" i="5"/>
  <c r="Q59" i="5"/>
  <c r="R59" i="5"/>
  <c r="S59" i="5"/>
  <c r="T59" i="5"/>
  <c r="U59" i="5"/>
  <c r="V59" i="5"/>
  <c r="W59" i="5"/>
  <c r="X59" i="5"/>
  <c r="Y59" i="5"/>
  <c r="Z59" i="5"/>
  <c r="AA59" i="5"/>
  <c r="Q60" i="5"/>
  <c r="R60" i="5"/>
  <c r="S60" i="5"/>
  <c r="T60" i="5"/>
  <c r="U60" i="5"/>
  <c r="V60" i="5"/>
  <c r="W60" i="5"/>
  <c r="X60" i="5"/>
  <c r="Y60" i="5"/>
  <c r="Z60" i="5"/>
  <c r="AA60" i="5"/>
  <c r="Q61" i="5"/>
  <c r="R61" i="5"/>
  <c r="S61" i="5"/>
  <c r="T61" i="5"/>
  <c r="U61" i="5"/>
  <c r="V61" i="5"/>
  <c r="W61" i="5"/>
  <c r="X61" i="5"/>
  <c r="Y61" i="5"/>
  <c r="Z61" i="5"/>
  <c r="AA61" i="5"/>
  <c r="Q62" i="5"/>
  <c r="R62" i="5"/>
  <c r="S62" i="5"/>
  <c r="T62" i="5"/>
  <c r="U62" i="5"/>
  <c r="V62" i="5"/>
  <c r="W62" i="5"/>
  <c r="X62" i="5"/>
  <c r="Y62" i="5"/>
  <c r="Z62" i="5"/>
  <c r="AA62" i="5"/>
  <c r="P65" i="5"/>
  <c r="D51" i="5"/>
  <c r="E51" i="5"/>
  <c r="F51" i="5"/>
  <c r="G51" i="5"/>
  <c r="H51" i="5"/>
  <c r="I51" i="5"/>
  <c r="J51" i="5"/>
  <c r="K51" i="5"/>
  <c r="L51" i="5"/>
  <c r="M51" i="5"/>
  <c r="N51" i="5"/>
  <c r="D52" i="5"/>
  <c r="E52" i="5"/>
  <c r="F52" i="5"/>
  <c r="G52" i="5"/>
  <c r="H52" i="5"/>
  <c r="I52" i="5"/>
  <c r="J52" i="5"/>
  <c r="K52" i="5"/>
  <c r="L52" i="5"/>
  <c r="M52" i="5"/>
  <c r="N52" i="5"/>
  <c r="D53" i="5"/>
  <c r="E53" i="5"/>
  <c r="F53" i="5"/>
  <c r="G53" i="5"/>
  <c r="H53" i="5"/>
  <c r="I53" i="5"/>
  <c r="J53" i="5"/>
  <c r="K53" i="5"/>
  <c r="L53" i="5"/>
  <c r="M53" i="5"/>
  <c r="N53" i="5"/>
  <c r="D54" i="5"/>
  <c r="E54" i="5"/>
  <c r="F54" i="5"/>
  <c r="G54" i="5"/>
  <c r="H54" i="5"/>
  <c r="I54" i="5"/>
  <c r="J54" i="5"/>
  <c r="K54" i="5"/>
  <c r="L54" i="5"/>
  <c r="M54" i="5"/>
  <c r="N54" i="5"/>
  <c r="D55" i="5"/>
  <c r="E55" i="5"/>
  <c r="F55" i="5"/>
  <c r="G55" i="5"/>
  <c r="H55" i="5"/>
  <c r="I55" i="5"/>
  <c r="J55" i="5"/>
  <c r="K55" i="5"/>
  <c r="L55" i="5"/>
  <c r="M55" i="5"/>
  <c r="N55" i="5"/>
  <c r="D56" i="5"/>
  <c r="E56" i="5"/>
  <c r="F56" i="5"/>
  <c r="G56" i="5"/>
  <c r="H56" i="5"/>
  <c r="I56" i="5"/>
  <c r="J56" i="5"/>
  <c r="K56" i="5"/>
  <c r="L56" i="5"/>
  <c r="M56" i="5"/>
  <c r="N56" i="5"/>
  <c r="D57" i="5"/>
  <c r="E57" i="5"/>
  <c r="F57" i="5"/>
  <c r="G57" i="5"/>
  <c r="H57" i="5"/>
  <c r="I57" i="5"/>
  <c r="J57" i="5"/>
  <c r="K57" i="5"/>
  <c r="L57" i="5"/>
  <c r="M57" i="5"/>
  <c r="N57" i="5"/>
  <c r="D58" i="5"/>
  <c r="E58" i="5"/>
  <c r="F58" i="5"/>
  <c r="G58" i="5"/>
  <c r="H58" i="5"/>
  <c r="I58" i="5"/>
  <c r="J58" i="5"/>
  <c r="K58" i="5"/>
  <c r="L58" i="5"/>
  <c r="M58" i="5"/>
  <c r="N58" i="5"/>
  <c r="D59" i="5"/>
  <c r="E59" i="5"/>
  <c r="F59" i="5"/>
  <c r="G59" i="5"/>
  <c r="H59" i="5"/>
  <c r="I59" i="5"/>
  <c r="J59" i="5"/>
  <c r="K59" i="5"/>
  <c r="L59" i="5"/>
  <c r="M59" i="5"/>
  <c r="N59" i="5"/>
  <c r="D60" i="5"/>
  <c r="E60" i="5"/>
  <c r="F60" i="5"/>
  <c r="G60" i="5"/>
  <c r="H60" i="5"/>
  <c r="I60" i="5"/>
  <c r="J60" i="5"/>
  <c r="K60" i="5"/>
  <c r="L60" i="5"/>
  <c r="M60" i="5"/>
  <c r="N60" i="5"/>
  <c r="D61" i="5"/>
  <c r="E61" i="5"/>
  <c r="F61" i="5"/>
  <c r="G61" i="5"/>
  <c r="H61" i="5"/>
  <c r="I61" i="5"/>
  <c r="J61" i="5"/>
  <c r="K61" i="5"/>
  <c r="L61" i="5"/>
  <c r="M61" i="5"/>
  <c r="N61" i="5"/>
  <c r="D62" i="5"/>
  <c r="E62" i="5"/>
  <c r="F62" i="5"/>
  <c r="G62" i="5"/>
  <c r="H62" i="5"/>
  <c r="I62" i="5"/>
  <c r="J62" i="5"/>
  <c r="K62" i="5"/>
  <c r="L62" i="5"/>
  <c r="M62" i="5"/>
  <c r="N62" i="5"/>
  <c r="C65" i="5"/>
  <c r="C62" i="5"/>
  <c r="C61" i="5"/>
  <c r="C60" i="5"/>
  <c r="C59" i="5"/>
  <c r="C58" i="5"/>
  <c r="C57" i="5"/>
  <c r="C56" i="5"/>
  <c r="C55" i="5"/>
  <c r="C54" i="5"/>
  <c r="C53" i="5"/>
  <c r="C52" i="5"/>
  <c r="C51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A68" i="5"/>
  <c r="A69" i="5"/>
  <c r="A70" i="5"/>
  <c r="D44" i="5"/>
  <c r="E44" i="5"/>
  <c r="F44" i="5"/>
  <c r="G44" i="5"/>
  <c r="H44" i="5"/>
  <c r="I44" i="5"/>
  <c r="J44" i="5"/>
  <c r="K44" i="5"/>
  <c r="L44" i="5"/>
  <c r="M44" i="5"/>
  <c r="N44" i="5"/>
  <c r="D45" i="5"/>
  <c r="E45" i="5"/>
  <c r="F45" i="5"/>
  <c r="G45" i="5"/>
  <c r="H45" i="5"/>
  <c r="I45" i="5"/>
  <c r="J45" i="5"/>
  <c r="K45" i="5"/>
  <c r="L45" i="5"/>
  <c r="M45" i="5"/>
  <c r="N45" i="5"/>
  <c r="D46" i="5"/>
  <c r="E46" i="5"/>
  <c r="F46" i="5"/>
  <c r="G46" i="5"/>
  <c r="H46" i="5"/>
  <c r="I46" i="5"/>
  <c r="J46" i="5"/>
  <c r="K46" i="5"/>
  <c r="L46" i="5"/>
  <c r="M46" i="5"/>
  <c r="N46" i="5"/>
  <c r="D47" i="5"/>
  <c r="E47" i="5"/>
  <c r="F47" i="5"/>
  <c r="G47" i="5"/>
  <c r="H47" i="5"/>
  <c r="I47" i="5"/>
  <c r="J47" i="5"/>
  <c r="K47" i="5"/>
  <c r="L47" i="5"/>
  <c r="M47" i="5"/>
  <c r="N47" i="5"/>
  <c r="D48" i="5"/>
  <c r="E48" i="5"/>
  <c r="F48" i="5"/>
  <c r="G48" i="5"/>
  <c r="H48" i="5"/>
  <c r="I48" i="5"/>
  <c r="J48" i="5"/>
  <c r="K48" i="5"/>
  <c r="L48" i="5"/>
  <c r="M48" i="5"/>
  <c r="N48" i="5"/>
  <c r="D49" i="5"/>
  <c r="E49" i="5"/>
  <c r="F49" i="5"/>
  <c r="G49" i="5"/>
  <c r="H49" i="5"/>
  <c r="I49" i="5"/>
  <c r="J49" i="5"/>
  <c r="K49" i="5"/>
  <c r="L49" i="5"/>
  <c r="M49" i="5"/>
  <c r="N49" i="5"/>
  <c r="D50" i="5"/>
  <c r="E50" i="5"/>
  <c r="F50" i="5"/>
  <c r="G50" i="5"/>
  <c r="H50" i="5"/>
  <c r="I50" i="5"/>
  <c r="J50" i="5"/>
  <c r="K50" i="5"/>
  <c r="L50" i="5"/>
  <c r="M50" i="5"/>
  <c r="N50" i="5"/>
  <c r="C50" i="5"/>
  <c r="C49" i="5"/>
  <c r="C48" i="5"/>
  <c r="C47" i="5"/>
  <c r="C46" i="5"/>
  <c r="C45" i="5"/>
  <c r="C44" i="5"/>
  <c r="D43" i="5"/>
  <c r="E43" i="5"/>
  <c r="F43" i="5"/>
  <c r="G43" i="5"/>
  <c r="H43" i="5"/>
  <c r="I43" i="5"/>
  <c r="J43" i="5"/>
  <c r="K43" i="5"/>
  <c r="L43" i="5"/>
  <c r="M43" i="5"/>
  <c r="N43" i="5"/>
  <c r="C43" i="5"/>
  <c r="F14" i="18"/>
  <c r="J14" i="18" s="1"/>
  <c r="O40" i="5" l="1"/>
  <c r="C19" i="6"/>
  <c r="C18" i="6"/>
  <c r="AO36" i="5"/>
  <c r="E18" i="6" s="1"/>
  <c r="E23" i="6" s="1"/>
  <c r="AB36" i="5"/>
  <c r="D18" i="6" s="1"/>
  <c r="D23" i="6" s="1"/>
  <c r="K14" i="18"/>
  <c r="AO23" i="5"/>
  <c r="AO24" i="5"/>
  <c r="E6" i="6" s="1"/>
  <c r="AO29" i="5"/>
  <c r="E11" i="6" s="1"/>
  <c r="AO25" i="5"/>
  <c r="E7" i="6" s="1"/>
  <c r="AO26" i="5"/>
  <c r="E8" i="6" s="1"/>
  <c r="AO27" i="5"/>
  <c r="E9" i="6" s="1"/>
  <c r="AO28" i="5"/>
  <c r="E10" i="6" s="1"/>
  <c r="AB28" i="5"/>
  <c r="D10" i="6" s="1"/>
  <c r="AB25" i="5"/>
  <c r="D7" i="6" s="1"/>
  <c r="AB29" i="5"/>
  <c r="D11" i="6" s="1"/>
  <c r="AB24" i="5"/>
  <c r="D6" i="6" s="1"/>
  <c r="AB26" i="5"/>
  <c r="D8" i="6" s="1"/>
  <c r="AB27" i="5"/>
  <c r="D9" i="6" s="1"/>
  <c r="O24" i="5"/>
  <c r="O29" i="5"/>
  <c r="C11" i="6" s="1"/>
  <c r="O25" i="5"/>
  <c r="C7" i="6" s="1"/>
  <c r="O26" i="5"/>
  <c r="C8" i="6" s="1"/>
  <c r="O27" i="5"/>
  <c r="C9" i="6" s="1"/>
  <c r="O28" i="5"/>
  <c r="C10" i="6" s="1"/>
  <c r="AO43" i="5"/>
  <c r="O43" i="5"/>
  <c r="F4" i="18"/>
  <c r="J4" i="18" s="1"/>
  <c r="F5" i="18"/>
  <c r="J5" i="18" s="1"/>
  <c r="F6" i="18"/>
  <c r="J6" i="18" s="1"/>
  <c r="F3" i="18"/>
  <c r="D40" i="5"/>
  <c r="E40" i="5"/>
  <c r="F40" i="5"/>
  <c r="G40" i="5"/>
  <c r="H40" i="5"/>
  <c r="I40" i="5"/>
  <c r="J40" i="5"/>
  <c r="K40" i="5"/>
  <c r="L40" i="5"/>
  <c r="N40" i="5"/>
  <c r="P40" i="5"/>
  <c r="Q40" i="5"/>
  <c r="R40" i="5"/>
  <c r="S40" i="5"/>
  <c r="T40" i="5"/>
  <c r="U40" i="5"/>
  <c r="V40" i="5"/>
  <c r="W40" i="5"/>
  <c r="X40" i="5"/>
  <c r="Y40" i="5"/>
  <c r="Z40" i="5"/>
  <c r="AA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B40" i="5"/>
  <c r="B21" i="6"/>
  <c r="B20" i="6"/>
  <c r="B19" i="6"/>
  <c r="B18" i="6"/>
  <c r="A44" i="5"/>
  <c r="A45" i="5"/>
  <c r="A46" i="5"/>
  <c r="A48" i="5"/>
  <c r="A49" i="5"/>
  <c r="A50" i="5"/>
  <c r="A51" i="5"/>
  <c r="A52" i="5"/>
  <c r="A53" i="5"/>
  <c r="A54" i="5"/>
  <c r="A55" i="5"/>
  <c r="A56" i="5"/>
  <c r="A57" i="5"/>
  <c r="A58" i="5"/>
  <c r="B43" i="6" s="1"/>
  <c r="A59" i="5"/>
  <c r="A60" i="5"/>
  <c r="A61" i="5"/>
  <c r="A62" i="5"/>
  <c r="A63" i="5"/>
  <c r="A64" i="5"/>
  <c r="A65" i="5"/>
  <c r="A43" i="5"/>
  <c r="E5" i="6" l="1"/>
  <c r="E15" i="6" s="1"/>
  <c r="AO33" i="5"/>
  <c r="C6" i="6"/>
  <c r="C15" i="6" s="1"/>
  <c r="O33" i="5"/>
  <c r="C23" i="6"/>
  <c r="AB40" i="5"/>
  <c r="L41" i="5"/>
  <c r="F10" i="18"/>
  <c r="J3" i="18"/>
  <c r="AO40" i="5"/>
  <c r="AB57" i="5"/>
  <c r="D42" i="6" s="1"/>
  <c r="AO61" i="5"/>
  <c r="E46" i="6" s="1"/>
  <c r="AB56" i="5"/>
  <c r="D41" i="6" s="1"/>
  <c r="K6" i="18"/>
  <c r="K5" i="18"/>
  <c r="K4" i="18"/>
  <c r="AO56" i="5"/>
  <c r="E41" i="6" s="1"/>
  <c r="AB55" i="5"/>
  <c r="D40" i="6" s="1"/>
  <c r="AO62" i="5"/>
  <c r="E47" i="6" s="1"/>
  <c r="AO54" i="5"/>
  <c r="E39" i="6" s="1"/>
  <c r="AO48" i="5"/>
  <c r="E33" i="6" s="1"/>
  <c r="O4" i="5"/>
  <c r="O13" i="5"/>
  <c r="B11" i="7" s="1"/>
  <c r="O14" i="5"/>
  <c r="B7" i="7" s="1"/>
  <c r="O12" i="5"/>
  <c r="B12" i="7" s="1"/>
  <c r="B33" i="7"/>
  <c r="AB17" i="5"/>
  <c r="AO65" i="5" l="1"/>
  <c r="E50" i="6" s="1"/>
  <c r="AB51" i="5"/>
  <c r="D36" i="6" s="1"/>
  <c r="AO57" i="5"/>
  <c r="E42" i="6" s="1"/>
  <c r="AB65" i="5"/>
  <c r="D50" i="6" s="1"/>
  <c r="O57" i="5"/>
  <c r="C42" i="6" s="1"/>
  <c r="AB45" i="5"/>
  <c r="D30" i="6" s="1"/>
  <c r="AB54" i="5"/>
  <c r="D39" i="6" s="1"/>
  <c r="AB50" i="5"/>
  <c r="D35" i="6" s="1"/>
  <c r="E28" i="6"/>
  <c r="AO49" i="5"/>
  <c r="E34" i="6" s="1"/>
  <c r="O62" i="5"/>
  <c r="C47" i="6" s="1"/>
  <c r="AO52" i="5"/>
  <c r="E37" i="6" s="1"/>
  <c r="O47" i="5"/>
  <c r="C32" i="6" s="1"/>
  <c r="AB58" i="5"/>
  <c r="D43" i="6" s="1"/>
  <c r="AO46" i="5"/>
  <c r="E31" i="6" s="1"/>
  <c r="O60" i="5"/>
  <c r="C45" i="6" s="1"/>
  <c r="AO44" i="5"/>
  <c r="E29" i="6" s="1"/>
  <c r="AO59" i="5"/>
  <c r="E44" i="6" s="1"/>
  <c r="AB59" i="5"/>
  <c r="D44" i="6" s="1"/>
  <c r="O44" i="5"/>
  <c r="C29" i="6" s="1"/>
  <c r="O52" i="5"/>
  <c r="C37" i="6" s="1"/>
  <c r="O49" i="5"/>
  <c r="C34" i="6" s="1"/>
  <c r="O55" i="5"/>
  <c r="C40" i="6" s="1"/>
  <c r="AO53" i="5"/>
  <c r="E38" i="6" s="1"/>
  <c r="O58" i="5"/>
  <c r="C43" i="6" s="1"/>
  <c r="AO58" i="5"/>
  <c r="E43" i="6" s="1"/>
  <c r="AB60" i="5"/>
  <c r="D45" i="6" s="1"/>
  <c r="O53" i="5"/>
  <c r="C38" i="6" s="1"/>
  <c r="O45" i="5"/>
  <c r="C30" i="6" s="1"/>
  <c r="O59" i="5"/>
  <c r="C44" i="6" s="1"/>
  <c r="O51" i="5"/>
  <c r="C36" i="6" s="1"/>
  <c r="O46" i="5"/>
  <c r="C31" i="6" s="1"/>
  <c r="O50" i="5"/>
  <c r="C35" i="6" s="1"/>
  <c r="AO50" i="5"/>
  <c r="E35" i="6" s="1"/>
  <c r="AB47" i="5"/>
  <c r="D32" i="6" s="1"/>
  <c r="AB53" i="5"/>
  <c r="D38" i="6" s="1"/>
  <c r="O48" i="5"/>
  <c r="C33" i="6" s="1"/>
  <c r="O61" i="5"/>
  <c r="C46" i="6" s="1"/>
  <c r="AB49" i="5"/>
  <c r="D34" i="6" s="1"/>
  <c r="AB62" i="5"/>
  <c r="D47" i="6" s="1"/>
  <c r="AB43" i="5"/>
  <c r="D28" i="6" s="1"/>
  <c r="AO60" i="5"/>
  <c r="E45" i="6" s="1"/>
  <c r="AB44" i="5"/>
  <c r="D29" i="6" s="1"/>
  <c r="AO51" i="5"/>
  <c r="E36" i="6" s="1"/>
  <c r="AB48" i="5"/>
  <c r="D33" i="6" s="1"/>
  <c r="O54" i="5"/>
  <c r="C39" i="6" s="1"/>
  <c r="AO47" i="5"/>
  <c r="E32" i="6" s="1"/>
  <c r="AO45" i="5"/>
  <c r="E30" i="6" s="1"/>
  <c r="AO55" i="5"/>
  <c r="E40" i="6" s="1"/>
  <c r="O56" i="5"/>
  <c r="C41" i="6" s="1"/>
  <c r="AB46" i="5"/>
  <c r="D31" i="6" s="1"/>
  <c r="AB61" i="5"/>
  <c r="D46" i="6" s="1"/>
  <c r="AB52" i="5"/>
  <c r="D37" i="6" s="1"/>
  <c r="O65" i="5"/>
  <c r="C50" i="6" s="1"/>
  <c r="J10" i="18"/>
  <c r="C28" i="6"/>
  <c r="AB8" i="5"/>
  <c r="AO10" i="5"/>
  <c r="AO12" i="5"/>
  <c r="AO13" i="5"/>
  <c r="AO14" i="5"/>
  <c r="AO8" i="5"/>
  <c r="K3" i="18" l="1"/>
  <c r="K10" i="18" s="1"/>
  <c r="AB14" i="5"/>
  <c r="C7" i="7" s="1"/>
  <c r="AB13" i="5"/>
  <c r="C11" i="7" s="1"/>
  <c r="AB12" i="5"/>
  <c r="C12" i="7" s="1"/>
  <c r="AB10" i="5"/>
  <c r="C33" i="7" s="1"/>
  <c r="B35" i="7"/>
  <c r="C35" i="7" l="1"/>
  <c r="AB23" i="5"/>
  <c r="D5" i="6" l="1"/>
  <c r="D15" i="6" s="1"/>
  <c r="AB33" i="5"/>
  <c r="B71" i="5"/>
  <c r="B33" i="5"/>
  <c r="O8" i="5" l="1"/>
  <c r="B41" i="5"/>
  <c r="B73" i="5"/>
  <c r="B72" i="5" l="1"/>
  <c r="B75" i="5"/>
  <c r="C4" i="5" s="1"/>
  <c r="G6" i="12" l="1"/>
  <c r="F28" i="12" s="1"/>
  <c r="U66" i="5" s="1"/>
  <c r="B265" i="12"/>
  <c r="A265" i="12"/>
  <c r="E263" i="12"/>
  <c r="F262" i="12"/>
  <c r="F261" i="12"/>
  <c r="D261" i="12"/>
  <c r="B261" i="12"/>
  <c r="F259" i="12"/>
  <c r="B259" i="12"/>
  <c r="G258" i="12"/>
  <c r="C258" i="12"/>
  <c r="B258" i="12"/>
  <c r="A258" i="12"/>
  <c r="F257" i="12"/>
  <c r="E256" i="12"/>
  <c r="D256" i="12"/>
  <c r="C256" i="12"/>
  <c r="A256" i="12"/>
  <c r="G255" i="12"/>
  <c r="F255" i="12"/>
  <c r="B255" i="12"/>
  <c r="A255" i="12"/>
  <c r="G254" i="12"/>
  <c r="E254" i="12"/>
  <c r="B254" i="12"/>
  <c r="G253" i="12"/>
  <c r="E253" i="12"/>
  <c r="D253" i="12"/>
  <c r="C253" i="12"/>
  <c r="A253" i="12"/>
  <c r="G252" i="12"/>
  <c r="F252" i="12"/>
  <c r="E252" i="12"/>
  <c r="B252" i="12"/>
  <c r="A252" i="12"/>
  <c r="G251" i="12"/>
  <c r="F251" i="12"/>
  <c r="E251" i="12"/>
  <c r="B251" i="12"/>
  <c r="G250" i="12"/>
  <c r="E250" i="12"/>
  <c r="D250" i="12"/>
  <c r="C250" i="12"/>
  <c r="B250" i="12"/>
  <c r="A250" i="12"/>
  <c r="G249" i="12"/>
  <c r="F249" i="12"/>
  <c r="E249" i="12"/>
  <c r="D249" i="12"/>
  <c r="C249" i="12"/>
  <c r="B249" i="12"/>
  <c r="A249" i="12"/>
  <c r="G248" i="12"/>
  <c r="F248" i="12"/>
  <c r="E248" i="12"/>
  <c r="D248" i="12"/>
  <c r="C248" i="12"/>
  <c r="B248" i="12"/>
  <c r="A248" i="12"/>
  <c r="G247" i="12"/>
  <c r="F247" i="12"/>
  <c r="E247" i="12"/>
  <c r="D247" i="12"/>
  <c r="C247" i="12"/>
  <c r="B247" i="12"/>
  <c r="A247" i="12"/>
  <c r="G246" i="12"/>
  <c r="F246" i="12"/>
  <c r="E246" i="12"/>
  <c r="D246" i="12"/>
  <c r="C246" i="12"/>
  <c r="B246" i="12"/>
  <c r="A246" i="12"/>
  <c r="G245" i="12"/>
  <c r="F245" i="12"/>
  <c r="E245" i="12"/>
  <c r="D245" i="12"/>
  <c r="C245" i="12"/>
  <c r="B245" i="12"/>
  <c r="A245" i="12"/>
  <c r="G244" i="12"/>
  <c r="F244" i="12"/>
  <c r="E244" i="12"/>
  <c r="D244" i="12"/>
  <c r="C244" i="12"/>
  <c r="B244" i="12"/>
  <c r="A244" i="12"/>
  <c r="G243" i="12"/>
  <c r="F243" i="12"/>
  <c r="E243" i="12"/>
  <c r="D243" i="12"/>
  <c r="C243" i="12"/>
  <c r="B243" i="12"/>
  <c r="A243" i="12"/>
  <c r="G242" i="12"/>
  <c r="F242" i="12"/>
  <c r="E242" i="12"/>
  <c r="D242" i="12"/>
  <c r="C242" i="12"/>
  <c r="B242" i="12"/>
  <c r="A242" i="12"/>
  <c r="G241" i="12"/>
  <c r="F241" i="12"/>
  <c r="E241" i="12"/>
  <c r="D241" i="12"/>
  <c r="C241" i="12"/>
  <c r="B241" i="12"/>
  <c r="A241" i="12"/>
  <c r="G240" i="12"/>
  <c r="F240" i="12"/>
  <c r="E240" i="12"/>
  <c r="D240" i="12"/>
  <c r="C240" i="12"/>
  <c r="B240" i="12"/>
  <c r="A240" i="12"/>
  <c r="G239" i="12"/>
  <c r="F239" i="12"/>
  <c r="E239" i="12"/>
  <c r="D239" i="12"/>
  <c r="C239" i="12"/>
  <c r="B239" i="12"/>
  <c r="A239" i="12"/>
  <c r="G238" i="12"/>
  <c r="F238" i="12"/>
  <c r="E238" i="12"/>
  <c r="D238" i="12"/>
  <c r="C238" i="12"/>
  <c r="B238" i="12"/>
  <c r="A238" i="12"/>
  <c r="G237" i="12"/>
  <c r="F237" i="12"/>
  <c r="E237" i="12"/>
  <c r="D237" i="12"/>
  <c r="C237" i="12"/>
  <c r="B237" i="12"/>
  <c r="A237" i="12"/>
  <c r="G236" i="12"/>
  <c r="F236" i="12"/>
  <c r="E236" i="12"/>
  <c r="D236" i="12"/>
  <c r="C236" i="12"/>
  <c r="B236" i="12"/>
  <c r="A236" i="12"/>
  <c r="G235" i="12"/>
  <c r="F235" i="12"/>
  <c r="E235" i="12"/>
  <c r="D235" i="12"/>
  <c r="C235" i="12"/>
  <c r="B235" i="12"/>
  <c r="A235" i="12"/>
  <c r="G234" i="12"/>
  <c r="F234" i="12"/>
  <c r="E234" i="12"/>
  <c r="D234" i="12"/>
  <c r="C234" i="12"/>
  <c r="B234" i="12"/>
  <c r="A234" i="12"/>
  <c r="G233" i="12"/>
  <c r="F233" i="12"/>
  <c r="E233" i="12"/>
  <c r="D233" i="12"/>
  <c r="C233" i="12"/>
  <c r="B233" i="12"/>
  <c r="A233" i="12"/>
  <c r="G232" i="12"/>
  <c r="F232" i="12"/>
  <c r="E232" i="12"/>
  <c r="D232" i="12"/>
  <c r="C232" i="12"/>
  <c r="B232" i="12"/>
  <c r="A232" i="12"/>
  <c r="G231" i="12"/>
  <c r="F231" i="12"/>
  <c r="E231" i="12"/>
  <c r="D231" i="12"/>
  <c r="C231" i="12"/>
  <c r="B231" i="12"/>
  <c r="A231" i="12"/>
  <c r="G230" i="12"/>
  <c r="F230" i="12"/>
  <c r="E230" i="12"/>
  <c r="D230" i="12"/>
  <c r="C230" i="12"/>
  <c r="B230" i="12"/>
  <c r="A230" i="12"/>
  <c r="G229" i="12"/>
  <c r="F229" i="12"/>
  <c r="E229" i="12"/>
  <c r="D229" i="12"/>
  <c r="C229" i="12"/>
  <c r="B229" i="12"/>
  <c r="A229" i="12"/>
  <c r="G228" i="12"/>
  <c r="F228" i="12"/>
  <c r="E228" i="12"/>
  <c r="D228" i="12"/>
  <c r="C228" i="12"/>
  <c r="B228" i="12"/>
  <c r="A228" i="12"/>
  <c r="G227" i="12"/>
  <c r="F227" i="12"/>
  <c r="E227" i="12"/>
  <c r="D227" i="12"/>
  <c r="C227" i="12"/>
  <c r="B227" i="12"/>
  <c r="A227" i="12"/>
  <c r="G226" i="12"/>
  <c r="F226" i="12"/>
  <c r="E226" i="12"/>
  <c r="D226" i="12"/>
  <c r="C226" i="12"/>
  <c r="B226" i="12"/>
  <c r="A226" i="12"/>
  <c r="G225" i="12"/>
  <c r="F225" i="12"/>
  <c r="E225" i="12"/>
  <c r="D225" i="12"/>
  <c r="C225" i="12"/>
  <c r="B225" i="12"/>
  <c r="A225" i="12"/>
  <c r="G224" i="12"/>
  <c r="F224" i="12"/>
  <c r="E224" i="12"/>
  <c r="D224" i="12"/>
  <c r="C224" i="12"/>
  <c r="B224" i="12"/>
  <c r="A224" i="12"/>
  <c r="G223" i="12"/>
  <c r="F223" i="12"/>
  <c r="E223" i="12"/>
  <c r="D223" i="12"/>
  <c r="C223" i="12"/>
  <c r="B223" i="12"/>
  <c r="A223" i="12"/>
  <c r="G222" i="12"/>
  <c r="F222" i="12"/>
  <c r="E222" i="12"/>
  <c r="D222" i="12"/>
  <c r="C222" i="12"/>
  <c r="B222" i="12"/>
  <c r="A222" i="12"/>
  <c r="G221" i="12"/>
  <c r="F221" i="12"/>
  <c r="E221" i="12"/>
  <c r="D221" i="12"/>
  <c r="C221" i="12"/>
  <c r="B221" i="12"/>
  <c r="A221" i="12"/>
  <c r="G220" i="12"/>
  <c r="F220" i="12"/>
  <c r="E220" i="12"/>
  <c r="D220" i="12"/>
  <c r="C220" i="12"/>
  <c r="B220" i="12"/>
  <c r="A220" i="12"/>
  <c r="G219" i="12"/>
  <c r="F219" i="12"/>
  <c r="E219" i="12"/>
  <c r="D219" i="12"/>
  <c r="C219" i="12"/>
  <c r="B219" i="12"/>
  <c r="A219" i="12"/>
  <c r="G218" i="12"/>
  <c r="F218" i="12"/>
  <c r="E218" i="12"/>
  <c r="D218" i="12"/>
  <c r="C218" i="12"/>
  <c r="B218" i="12"/>
  <c r="A218" i="12"/>
  <c r="G217" i="12"/>
  <c r="F217" i="12"/>
  <c r="E217" i="12"/>
  <c r="D217" i="12"/>
  <c r="C217" i="12"/>
  <c r="B217" i="12"/>
  <c r="A217" i="12"/>
  <c r="G216" i="12"/>
  <c r="F216" i="12"/>
  <c r="E216" i="12"/>
  <c r="D216" i="12"/>
  <c r="C216" i="12"/>
  <c r="B216" i="12"/>
  <c r="A216" i="12"/>
  <c r="G215" i="12"/>
  <c r="F215" i="12"/>
  <c r="E215" i="12"/>
  <c r="D215" i="12"/>
  <c r="C215" i="12"/>
  <c r="B215" i="12"/>
  <c r="A215" i="12"/>
  <c r="G214" i="12"/>
  <c r="F214" i="12"/>
  <c r="E214" i="12"/>
  <c r="D214" i="12"/>
  <c r="C214" i="12"/>
  <c r="B214" i="12"/>
  <c r="A214" i="12"/>
  <c r="G213" i="12"/>
  <c r="F213" i="12"/>
  <c r="E213" i="12"/>
  <c r="D213" i="12"/>
  <c r="C213" i="12"/>
  <c r="B213" i="12"/>
  <c r="A213" i="12"/>
  <c r="G212" i="12"/>
  <c r="F212" i="12"/>
  <c r="E212" i="12"/>
  <c r="D212" i="12"/>
  <c r="C212" i="12"/>
  <c r="B212" i="12"/>
  <c r="A212" i="12"/>
  <c r="G211" i="12"/>
  <c r="F211" i="12"/>
  <c r="E211" i="12"/>
  <c r="D211" i="12"/>
  <c r="C211" i="12"/>
  <c r="B211" i="12"/>
  <c r="A211" i="12"/>
  <c r="G210" i="12"/>
  <c r="F210" i="12"/>
  <c r="E210" i="12"/>
  <c r="D210" i="12"/>
  <c r="C210" i="12"/>
  <c r="B210" i="12"/>
  <c r="A210" i="12"/>
  <c r="G209" i="12"/>
  <c r="F209" i="12"/>
  <c r="E209" i="12"/>
  <c r="D209" i="12"/>
  <c r="C209" i="12"/>
  <c r="B209" i="12"/>
  <c r="A209" i="12"/>
  <c r="G208" i="12"/>
  <c r="F208" i="12"/>
  <c r="E208" i="12"/>
  <c r="D208" i="12"/>
  <c r="C208" i="12"/>
  <c r="B208" i="12"/>
  <c r="A208" i="12"/>
  <c r="G207" i="12"/>
  <c r="F207" i="12"/>
  <c r="E207" i="12"/>
  <c r="D207" i="12"/>
  <c r="C207" i="12"/>
  <c r="B207" i="12"/>
  <c r="A207" i="12"/>
  <c r="G206" i="12"/>
  <c r="F206" i="12"/>
  <c r="E206" i="12"/>
  <c r="D206" i="12"/>
  <c r="C206" i="12"/>
  <c r="B206" i="12"/>
  <c r="A206" i="12"/>
  <c r="G205" i="12"/>
  <c r="F205" i="12"/>
  <c r="E205" i="12"/>
  <c r="D205" i="12"/>
  <c r="C205" i="12"/>
  <c r="B205" i="12"/>
  <c r="A205" i="12"/>
  <c r="G204" i="12"/>
  <c r="F204" i="12"/>
  <c r="E204" i="12"/>
  <c r="D204" i="12"/>
  <c r="C204" i="12"/>
  <c r="B204" i="12"/>
  <c r="A204" i="12"/>
  <c r="G203" i="12"/>
  <c r="F203" i="12"/>
  <c r="E203" i="12"/>
  <c r="D203" i="12"/>
  <c r="C203" i="12"/>
  <c r="B203" i="12"/>
  <c r="A203" i="12"/>
  <c r="G202" i="12"/>
  <c r="F202" i="12"/>
  <c r="E202" i="12"/>
  <c r="D202" i="12"/>
  <c r="C202" i="12"/>
  <c r="B202" i="12"/>
  <c r="A202" i="12"/>
  <c r="G201" i="12"/>
  <c r="F201" i="12"/>
  <c r="E201" i="12"/>
  <c r="D201" i="12"/>
  <c r="C201" i="12"/>
  <c r="B201" i="12"/>
  <c r="A201" i="12"/>
  <c r="G200" i="12"/>
  <c r="F200" i="12"/>
  <c r="E200" i="12"/>
  <c r="D200" i="12"/>
  <c r="C200" i="12"/>
  <c r="B200" i="12"/>
  <c r="A200" i="12"/>
  <c r="G199" i="12"/>
  <c r="F199" i="12"/>
  <c r="E199" i="12"/>
  <c r="D199" i="12"/>
  <c r="C199" i="12"/>
  <c r="B199" i="12"/>
  <c r="A199" i="12"/>
  <c r="G198" i="12"/>
  <c r="F198" i="12"/>
  <c r="E198" i="12"/>
  <c r="D198" i="12"/>
  <c r="C198" i="12"/>
  <c r="B198" i="12"/>
  <c r="A198" i="12"/>
  <c r="G197" i="12"/>
  <c r="F197" i="12"/>
  <c r="E197" i="12"/>
  <c r="D197" i="12"/>
  <c r="C197" i="12"/>
  <c r="B197" i="12"/>
  <c r="A197" i="12"/>
  <c r="G196" i="12"/>
  <c r="F196" i="12"/>
  <c r="E196" i="12"/>
  <c r="D196" i="12"/>
  <c r="C196" i="12"/>
  <c r="B196" i="12"/>
  <c r="A196" i="12"/>
  <c r="G195" i="12"/>
  <c r="F195" i="12"/>
  <c r="E195" i="12"/>
  <c r="D195" i="12"/>
  <c r="C195" i="12"/>
  <c r="B195" i="12"/>
  <c r="A195" i="12"/>
  <c r="G194" i="12"/>
  <c r="F194" i="12"/>
  <c r="E194" i="12"/>
  <c r="D194" i="12"/>
  <c r="C194" i="12"/>
  <c r="B194" i="12"/>
  <c r="A194" i="12"/>
  <c r="G193" i="12"/>
  <c r="F193" i="12"/>
  <c r="E193" i="12"/>
  <c r="D193" i="12"/>
  <c r="C193" i="12"/>
  <c r="B193" i="12"/>
  <c r="A193" i="12"/>
  <c r="G192" i="12"/>
  <c r="F192" i="12"/>
  <c r="E192" i="12"/>
  <c r="D192" i="12"/>
  <c r="C192" i="12"/>
  <c r="B192" i="12"/>
  <c r="A192" i="12"/>
  <c r="G191" i="12"/>
  <c r="F191" i="12"/>
  <c r="E191" i="12"/>
  <c r="D191" i="12"/>
  <c r="C191" i="12"/>
  <c r="B191" i="12"/>
  <c r="A191" i="12"/>
  <c r="G190" i="12"/>
  <c r="F190" i="12"/>
  <c r="E190" i="12"/>
  <c r="D190" i="12"/>
  <c r="C190" i="12"/>
  <c r="B190" i="12"/>
  <c r="A190" i="12"/>
  <c r="G189" i="12"/>
  <c r="F189" i="12"/>
  <c r="E189" i="12"/>
  <c r="D189" i="12"/>
  <c r="C189" i="12"/>
  <c r="B189" i="12"/>
  <c r="A189" i="12"/>
  <c r="G188" i="12"/>
  <c r="F188" i="12"/>
  <c r="E188" i="12"/>
  <c r="D188" i="12"/>
  <c r="C188" i="12"/>
  <c r="B188" i="12"/>
  <c r="A188" i="12"/>
  <c r="G187" i="12"/>
  <c r="F187" i="12"/>
  <c r="E187" i="12"/>
  <c r="D187" i="12"/>
  <c r="C187" i="12"/>
  <c r="B187" i="12"/>
  <c r="A187" i="12"/>
  <c r="G186" i="12"/>
  <c r="F186" i="12"/>
  <c r="E186" i="12"/>
  <c r="D186" i="12"/>
  <c r="C186" i="12"/>
  <c r="B186" i="12"/>
  <c r="A186" i="12"/>
  <c r="G185" i="12"/>
  <c r="F185" i="12"/>
  <c r="E185" i="12"/>
  <c r="D185" i="12"/>
  <c r="C185" i="12"/>
  <c r="B185" i="12"/>
  <c r="A185" i="12"/>
  <c r="G184" i="12"/>
  <c r="F184" i="12"/>
  <c r="E184" i="12"/>
  <c r="D184" i="12"/>
  <c r="C184" i="12"/>
  <c r="B184" i="12"/>
  <c r="A184" i="12"/>
  <c r="G183" i="12"/>
  <c r="F183" i="12"/>
  <c r="E183" i="12"/>
  <c r="D183" i="12"/>
  <c r="C183" i="12"/>
  <c r="B183" i="12"/>
  <c r="A183" i="12"/>
  <c r="G182" i="12"/>
  <c r="F182" i="12"/>
  <c r="E182" i="12"/>
  <c r="D182" i="12"/>
  <c r="C182" i="12"/>
  <c r="B182" i="12"/>
  <c r="A182" i="12"/>
  <c r="G181" i="12"/>
  <c r="F181" i="12"/>
  <c r="E181" i="12"/>
  <c r="D181" i="12"/>
  <c r="C181" i="12"/>
  <c r="B181" i="12"/>
  <c r="A181" i="12"/>
  <c r="G180" i="12"/>
  <c r="F180" i="12"/>
  <c r="E180" i="12"/>
  <c r="D180" i="12"/>
  <c r="C180" i="12"/>
  <c r="B180" i="12"/>
  <c r="A180" i="12"/>
  <c r="G179" i="12"/>
  <c r="F179" i="12"/>
  <c r="E179" i="12"/>
  <c r="D179" i="12"/>
  <c r="C179" i="12"/>
  <c r="B179" i="12"/>
  <c r="A179" i="12"/>
  <c r="G178" i="12"/>
  <c r="F178" i="12"/>
  <c r="E178" i="12"/>
  <c r="D178" i="12"/>
  <c r="C178" i="12"/>
  <c r="B178" i="12"/>
  <c r="A178" i="12"/>
  <c r="G177" i="12"/>
  <c r="F177" i="12"/>
  <c r="E177" i="12"/>
  <c r="D177" i="12"/>
  <c r="C177" i="12"/>
  <c r="B177" i="12"/>
  <c r="A177" i="12"/>
  <c r="G176" i="12"/>
  <c r="F176" i="12"/>
  <c r="E176" i="12"/>
  <c r="D176" i="12"/>
  <c r="C176" i="12"/>
  <c r="B176" i="12"/>
  <c r="A176" i="12"/>
  <c r="G175" i="12"/>
  <c r="F175" i="12"/>
  <c r="E175" i="12"/>
  <c r="D175" i="12"/>
  <c r="C175" i="12"/>
  <c r="B175" i="12"/>
  <c r="A175" i="12"/>
  <c r="G174" i="12"/>
  <c r="F174" i="12"/>
  <c r="E174" i="12"/>
  <c r="D174" i="12"/>
  <c r="C174" i="12"/>
  <c r="B174" i="12"/>
  <c r="A174" i="12"/>
  <c r="G173" i="12"/>
  <c r="F173" i="12"/>
  <c r="E173" i="12"/>
  <c r="D173" i="12"/>
  <c r="C173" i="12"/>
  <c r="B173" i="12"/>
  <c r="A173" i="12"/>
  <c r="G172" i="12"/>
  <c r="F172" i="12"/>
  <c r="E172" i="12"/>
  <c r="D172" i="12"/>
  <c r="C172" i="12"/>
  <c r="B172" i="12"/>
  <c r="A172" i="12"/>
  <c r="G171" i="12"/>
  <c r="F171" i="12"/>
  <c r="E171" i="12"/>
  <c r="D171" i="12"/>
  <c r="C171" i="12"/>
  <c r="B171" i="12"/>
  <c r="A171" i="12"/>
  <c r="G170" i="12"/>
  <c r="F170" i="12"/>
  <c r="E170" i="12"/>
  <c r="D170" i="12"/>
  <c r="C170" i="12"/>
  <c r="B170" i="12"/>
  <c r="A170" i="12"/>
  <c r="G169" i="12"/>
  <c r="F169" i="12"/>
  <c r="E169" i="12"/>
  <c r="D169" i="12"/>
  <c r="C169" i="12"/>
  <c r="B169" i="12"/>
  <c r="A169" i="12"/>
  <c r="G168" i="12"/>
  <c r="F168" i="12"/>
  <c r="E168" i="12"/>
  <c r="D168" i="12"/>
  <c r="C168" i="12"/>
  <c r="B168" i="12"/>
  <c r="A168" i="12"/>
  <c r="G167" i="12"/>
  <c r="F167" i="12"/>
  <c r="E167" i="12"/>
  <c r="D167" i="12"/>
  <c r="C167" i="12"/>
  <c r="B167" i="12"/>
  <c r="A167" i="12"/>
  <c r="G166" i="12"/>
  <c r="F166" i="12"/>
  <c r="E166" i="12"/>
  <c r="D166" i="12"/>
  <c r="C166" i="12"/>
  <c r="B166" i="12"/>
  <c r="A166" i="12"/>
  <c r="G165" i="12"/>
  <c r="F165" i="12"/>
  <c r="E165" i="12"/>
  <c r="D165" i="12"/>
  <c r="C165" i="12"/>
  <c r="B165" i="12"/>
  <c r="A165" i="12"/>
  <c r="G164" i="12"/>
  <c r="F164" i="12"/>
  <c r="E164" i="12"/>
  <c r="D164" i="12"/>
  <c r="C164" i="12"/>
  <c r="B164" i="12"/>
  <c r="A164" i="12"/>
  <c r="G163" i="12"/>
  <c r="F163" i="12"/>
  <c r="E163" i="12"/>
  <c r="D163" i="12"/>
  <c r="C163" i="12"/>
  <c r="B163" i="12"/>
  <c r="A163" i="12"/>
  <c r="G162" i="12"/>
  <c r="F162" i="12"/>
  <c r="E162" i="12"/>
  <c r="D162" i="12"/>
  <c r="C162" i="12"/>
  <c r="B162" i="12"/>
  <c r="A162" i="12"/>
  <c r="G161" i="12"/>
  <c r="F161" i="12"/>
  <c r="E161" i="12"/>
  <c r="D161" i="12"/>
  <c r="C161" i="12"/>
  <c r="B161" i="12"/>
  <c r="A161" i="12"/>
  <c r="G160" i="12"/>
  <c r="F160" i="12"/>
  <c r="E160" i="12"/>
  <c r="D160" i="12"/>
  <c r="C160" i="12"/>
  <c r="B160" i="12"/>
  <c r="A160" i="12"/>
  <c r="G159" i="12"/>
  <c r="F159" i="12"/>
  <c r="E159" i="12"/>
  <c r="D159" i="12"/>
  <c r="C159" i="12"/>
  <c r="B159" i="12"/>
  <c r="A159" i="12"/>
  <c r="G158" i="12"/>
  <c r="F158" i="12"/>
  <c r="E158" i="12"/>
  <c r="D158" i="12"/>
  <c r="C158" i="12"/>
  <c r="B158" i="12"/>
  <c r="A158" i="12"/>
  <c r="G157" i="12"/>
  <c r="F157" i="12"/>
  <c r="E157" i="12"/>
  <c r="D157" i="12"/>
  <c r="C157" i="12"/>
  <c r="B157" i="12"/>
  <c r="A157" i="12"/>
  <c r="G156" i="12"/>
  <c r="F156" i="12"/>
  <c r="E156" i="12"/>
  <c r="D156" i="12"/>
  <c r="C156" i="12"/>
  <c r="B156" i="12"/>
  <c r="A156" i="12"/>
  <c r="G155" i="12"/>
  <c r="F155" i="12"/>
  <c r="E155" i="12"/>
  <c r="D155" i="12"/>
  <c r="C155" i="12"/>
  <c r="B155" i="12"/>
  <c r="A155" i="12"/>
  <c r="G154" i="12"/>
  <c r="F154" i="12"/>
  <c r="E154" i="12"/>
  <c r="D154" i="12"/>
  <c r="C154" i="12"/>
  <c r="B154" i="12"/>
  <c r="A154" i="12"/>
  <c r="G153" i="12"/>
  <c r="F153" i="12"/>
  <c r="E153" i="12"/>
  <c r="D153" i="12"/>
  <c r="C153" i="12"/>
  <c r="B153" i="12"/>
  <c r="A153" i="12"/>
  <c r="G152" i="12"/>
  <c r="F152" i="12"/>
  <c r="E152" i="12"/>
  <c r="D152" i="12"/>
  <c r="C152" i="12"/>
  <c r="B152" i="12"/>
  <c r="A152" i="12"/>
  <c r="G151" i="12"/>
  <c r="F151" i="12"/>
  <c r="E151" i="12"/>
  <c r="D151" i="12"/>
  <c r="C151" i="12"/>
  <c r="B151" i="12"/>
  <c r="A151" i="12"/>
  <c r="G150" i="12"/>
  <c r="F150" i="12"/>
  <c r="E150" i="12"/>
  <c r="D150" i="12"/>
  <c r="C150" i="12"/>
  <c r="B150" i="12"/>
  <c r="A150" i="12"/>
  <c r="G149" i="12"/>
  <c r="F149" i="12"/>
  <c r="E149" i="12"/>
  <c r="D149" i="12"/>
  <c r="C149" i="12"/>
  <c r="B149" i="12"/>
  <c r="A149" i="12"/>
  <c r="G148" i="12"/>
  <c r="F148" i="12"/>
  <c r="E148" i="12"/>
  <c r="D148" i="12"/>
  <c r="C148" i="12"/>
  <c r="B148" i="12"/>
  <c r="A148" i="12"/>
  <c r="G147" i="12"/>
  <c r="F147" i="12"/>
  <c r="E147" i="12"/>
  <c r="D147" i="12"/>
  <c r="C147" i="12"/>
  <c r="B147" i="12"/>
  <c r="A147" i="12"/>
  <c r="G146" i="12"/>
  <c r="F146" i="12"/>
  <c r="E146" i="12"/>
  <c r="D146" i="12"/>
  <c r="C146" i="12"/>
  <c r="B146" i="12"/>
  <c r="A146" i="12"/>
  <c r="G145" i="12"/>
  <c r="F145" i="12"/>
  <c r="E145" i="12"/>
  <c r="D145" i="12"/>
  <c r="C145" i="12"/>
  <c r="B145" i="12"/>
  <c r="A145" i="12"/>
  <c r="G144" i="12"/>
  <c r="F144" i="12"/>
  <c r="E144" i="12"/>
  <c r="D144" i="12"/>
  <c r="C144" i="12"/>
  <c r="B144" i="12"/>
  <c r="A144" i="12"/>
  <c r="G143" i="12"/>
  <c r="F143" i="12"/>
  <c r="E143" i="12"/>
  <c r="D143" i="12"/>
  <c r="C143" i="12"/>
  <c r="B143" i="12"/>
  <c r="A143" i="12"/>
  <c r="G142" i="12"/>
  <c r="F142" i="12"/>
  <c r="E142" i="12"/>
  <c r="D142" i="12"/>
  <c r="C142" i="12"/>
  <c r="B142" i="12"/>
  <c r="A142" i="12"/>
  <c r="G141" i="12"/>
  <c r="F141" i="12"/>
  <c r="E141" i="12"/>
  <c r="D141" i="12"/>
  <c r="C141" i="12"/>
  <c r="B141" i="12"/>
  <c r="A141" i="12"/>
  <c r="G140" i="12"/>
  <c r="F140" i="12"/>
  <c r="E140" i="12"/>
  <c r="D140" i="12"/>
  <c r="C140" i="12"/>
  <c r="B140" i="12"/>
  <c r="A140" i="12"/>
  <c r="G139" i="12"/>
  <c r="F139" i="12"/>
  <c r="E139" i="12"/>
  <c r="D139" i="12"/>
  <c r="C139" i="12"/>
  <c r="B139" i="12"/>
  <c r="A139" i="12"/>
  <c r="G138" i="12"/>
  <c r="F138" i="12"/>
  <c r="E138" i="12"/>
  <c r="D138" i="12"/>
  <c r="C138" i="12"/>
  <c r="B138" i="12"/>
  <c r="A138" i="12"/>
  <c r="G137" i="12"/>
  <c r="F137" i="12"/>
  <c r="E137" i="12"/>
  <c r="D137" i="12"/>
  <c r="C137" i="12"/>
  <c r="B137" i="12"/>
  <c r="A137" i="12"/>
  <c r="G136" i="12"/>
  <c r="F136" i="12"/>
  <c r="E136" i="12"/>
  <c r="D136" i="12"/>
  <c r="C136" i="12"/>
  <c r="B136" i="12"/>
  <c r="A136" i="12"/>
  <c r="G135" i="12"/>
  <c r="F135" i="12"/>
  <c r="E135" i="12"/>
  <c r="D135" i="12"/>
  <c r="C135" i="12"/>
  <c r="B135" i="12"/>
  <c r="A135" i="12"/>
  <c r="G134" i="12"/>
  <c r="F134" i="12"/>
  <c r="E134" i="12"/>
  <c r="D134" i="12"/>
  <c r="C134" i="12"/>
  <c r="B134" i="12"/>
  <c r="A134" i="12"/>
  <c r="G133" i="12"/>
  <c r="F133" i="12"/>
  <c r="E133" i="12"/>
  <c r="D133" i="12"/>
  <c r="C133" i="12"/>
  <c r="B133" i="12"/>
  <c r="A133" i="12"/>
  <c r="G132" i="12"/>
  <c r="F132" i="12"/>
  <c r="E132" i="12"/>
  <c r="D132" i="12"/>
  <c r="C132" i="12"/>
  <c r="B132" i="12"/>
  <c r="A132" i="12"/>
  <c r="G131" i="12"/>
  <c r="F131" i="12"/>
  <c r="E131" i="12"/>
  <c r="D131" i="12"/>
  <c r="C131" i="12"/>
  <c r="B131" i="12"/>
  <c r="A131" i="12"/>
  <c r="G130" i="12"/>
  <c r="F130" i="12"/>
  <c r="E130" i="12"/>
  <c r="D130" i="12"/>
  <c r="C130" i="12"/>
  <c r="B130" i="12"/>
  <c r="A130" i="12"/>
  <c r="G129" i="12"/>
  <c r="F129" i="12"/>
  <c r="E129" i="12"/>
  <c r="D129" i="12"/>
  <c r="C129" i="12"/>
  <c r="B129" i="12"/>
  <c r="A129" i="12"/>
  <c r="G128" i="12"/>
  <c r="F128" i="12"/>
  <c r="E128" i="12"/>
  <c r="D128" i="12"/>
  <c r="C128" i="12"/>
  <c r="B128" i="12"/>
  <c r="A128" i="12"/>
  <c r="G127" i="12"/>
  <c r="F127" i="12"/>
  <c r="E127" i="12"/>
  <c r="D127" i="12"/>
  <c r="C127" i="12"/>
  <c r="B127" i="12"/>
  <c r="A127" i="12"/>
  <c r="G126" i="12"/>
  <c r="F126" i="12"/>
  <c r="E126" i="12"/>
  <c r="D126" i="12"/>
  <c r="C126" i="12"/>
  <c r="B126" i="12"/>
  <c r="A126" i="12"/>
  <c r="G125" i="12"/>
  <c r="F125" i="12"/>
  <c r="E125" i="12"/>
  <c r="D125" i="12"/>
  <c r="C125" i="12"/>
  <c r="B125" i="12"/>
  <c r="A125" i="12"/>
  <c r="G124" i="12"/>
  <c r="F124" i="12"/>
  <c r="E124" i="12"/>
  <c r="D124" i="12"/>
  <c r="C124" i="12"/>
  <c r="B124" i="12"/>
  <c r="A124" i="12"/>
  <c r="G123" i="12"/>
  <c r="F123" i="12"/>
  <c r="E123" i="12"/>
  <c r="D123" i="12"/>
  <c r="C123" i="12"/>
  <c r="B123" i="12"/>
  <c r="A123" i="12"/>
  <c r="G122" i="12"/>
  <c r="F122" i="12"/>
  <c r="E122" i="12"/>
  <c r="D122" i="12"/>
  <c r="C122" i="12"/>
  <c r="B122" i="12"/>
  <c r="A122" i="12"/>
  <c r="G121" i="12"/>
  <c r="F121" i="12"/>
  <c r="E121" i="12"/>
  <c r="D121" i="12"/>
  <c r="C121" i="12"/>
  <c r="B121" i="12"/>
  <c r="A121" i="12"/>
  <c r="G120" i="12"/>
  <c r="F120" i="12"/>
  <c r="E120" i="12"/>
  <c r="D120" i="12"/>
  <c r="C120" i="12"/>
  <c r="B120" i="12"/>
  <c r="A120" i="12"/>
  <c r="G119" i="12"/>
  <c r="F119" i="12"/>
  <c r="E119" i="12"/>
  <c r="D119" i="12"/>
  <c r="C119" i="12"/>
  <c r="B119" i="12"/>
  <c r="A119" i="12"/>
  <c r="G118" i="12"/>
  <c r="F118" i="12"/>
  <c r="E118" i="12"/>
  <c r="D118" i="12"/>
  <c r="C118" i="12"/>
  <c r="B118" i="12"/>
  <c r="A118" i="12"/>
  <c r="G117" i="12"/>
  <c r="F117" i="12"/>
  <c r="E117" i="12"/>
  <c r="D117" i="12"/>
  <c r="C117" i="12"/>
  <c r="B117" i="12"/>
  <c r="A117" i="12"/>
  <c r="G116" i="12"/>
  <c r="F116" i="12"/>
  <c r="E116" i="12"/>
  <c r="D116" i="12"/>
  <c r="C116" i="12"/>
  <c r="B116" i="12"/>
  <c r="A116" i="12"/>
  <c r="G115" i="12"/>
  <c r="F115" i="12"/>
  <c r="E115" i="12"/>
  <c r="D115" i="12"/>
  <c r="C115" i="12"/>
  <c r="B115" i="12"/>
  <c r="A115" i="12"/>
  <c r="G114" i="12"/>
  <c r="F114" i="12"/>
  <c r="E114" i="12"/>
  <c r="D114" i="12"/>
  <c r="C114" i="12"/>
  <c r="B114" i="12"/>
  <c r="A114" i="12"/>
  <c r="G113" i="12"/>
  <c r="F113" i="12"/>
  <c r="E113" i="12"/>
  <c r="D113" i="12"/>
  <c r="C113" i="12"/>
  <c r="B113" i="12"/>
  <c r="A113" i="12"/>
  <c r="G112" i="12"/>
  <c r="F112" i="12"/>
  <c r="E112" i="12"/>
  <c r="D112" i="12"/>
  <c r="C112" i="12"/>
  <c r="B112" i="12"/>
  <c r="A112" i="12"/>
  <c r="G111" i="12"/>
  <c r="F111" i="12"/>
  <c r="E111" i="12"/>
  <c r="D111" i="12"/>
  <c r="C111" i="12"/>
  <c r="B111" i="12"/>
  <c r="A111" i="12"/>
  <c r="G110" i="12"/>
  <c r="F110" i="12"/>
  <c r="E110" i="12"/>
  <c r="D110" i="12"/>
  <c r="C110" i="12"/>
  <c r="B110" i="12"/>
  <c r="A110" i="12"/>
  <c r="G109" i="12"/>
  <c r="F109" i="12"/>
  <c r="E109" i="12"/>
  <c r="D109" i="12"/>
  <c r="C109" i="12"/>
  <c r="B109" i="12"/>
  <c r="A109" i="12"/>
  <c r="G108" i="12"/>
  <c r="F108" i="12"/>
  <c r="E108" i="12"/>
  <c r="D108" i="12"/>
  <c r="C108" i="12"/>
  <c r="B108" i="12"/>
  <c r="A108" i="12"/>
  <c r="G107" i="12"/>
  <c r="F107" i="12"/>
  <c r="E107" i="12"/>
  <c r="D107" i="12"/>
  <c r="C107" i="12"/>
  <c r="B107" i="12"/>
  <c r="A107" i="12"/>
  <c r="G106" i="12"/>
  <c r="F106" i="12"/>
  <c r="E106" i="12"/>
  <c r="D106" i="12"/>
  <c r="C106" i="12"/>
  <c r="B106" i="12"/>
  <c r="A106" i="12"/>
  <c r="G105" i="12"/>
  <c r="F105" i="12"/>
  <c r="E105" i="12"/>
  <c r="D105" i="12"/>
  <c r="C105" i="12"/>
  <c r="B105" i="12"/>
  <c r="A105" i="12"/>
  <c r="G104" i="12"/>
  <c r="F104" i="12"/>
  <c r="E104" i="12"/>
  <c r="D104" i="12"/>
  <c r="C104" i="12"/>
  <c r="B104" i="12"/>
  <c r="A104" i="12"/>
  <c r="G103" i="12"/>
  <c r="F103" i="12"/>
  <c r="E103" i="12"/>
  <c r="D103" i="12"/>
  <c r="C103" i="12"/>
  <c r="B103" i="12"/>
  <c r="A103" i="12"/>
  <c r="G102" i="12"/>
  <c r="F102" i="12"/>
  <c r="E102" i="12"/>
  <c r="D102" i="12"/>
  <c r="C102" i="12"/>
  <c r="B102" i="12"/>
  <c r="A102" i="12"/>
  <c r="G101" i="12"/>
  <c r="F101" i="12"/>
  <c r="E101" i="12"/>
  <c r="D101" i="12"/>
  <c r="C101" i="12"/>
  <c r="B101" i="12"/>
  <c r="A101" i="12"/>
  <c r="G100" i="12"/>
  <c r="F100" i="12"/>
  <c r="E100" i="12"/>
  <c r="D100" i="12"/>
  <c r="C100" i="12"/>
  <c r="B100" i="12"/>
  <c r="A100" i="12"/>
  <c r="G99" i="12"/>
  <c r="F99" i="12"/>
  <c r="E99" i="12"/>
  <c r="D99" i="12"/>
  <c r="C99" i="12"/>
  <c r="B99" i="12"/>
  <c r="A99" i="12"/>
  <c r="G98" i="12"/>
  <c r="F98" i="12"/>
  <c r="E98" i="12"/>
  <c r="D98" i="12"/>
  <c r="C98" i="12"/>
  <c r="B98" i="12"/>
  <c r="A98" i="12"/>
  <c r="G97" i="12"/>
  <c r="F97" i="12"/>
  <c r="E97" i="12"/>
  <c r="D97" i="12"/>
  <c r="C97" i="12"/>
  <c r="B97" i="12"/>
  <c r="A97" i="12"/>
  <c r="G96" i="12"/>
  <c r="F96" i="12"/>
  <c r="E96" i="12"/>
  <c r="D96" i="12"/>
  <c r="C96" i="12"/>
  <c r="B96" i="12"/>
  <c r="A96" i="12"/>
  <c r="G95" i="12"/>
  <c r="F95" i="12"/>
  <c r="E95" i="12"/>
  <c r="D95" i="12"/>
  <c r="C95" i="12"/>
  <c r="B95" i="12"/>
  <c r="A95" i="12"/>
  <c r="G94" i="12"/>
  <c r="F94" i="12"/>
  <c r="E94" i="12"/>
  <c r="D94" i="12"/>
  <c r="C94" i="12"/>
  <c r="B94" i="12"/>
  <c r="A94" i="12"/>
  <c r="G93" i="12"/>
  <c r="F93" i="12"/>
  <c r="E93" i="12"/>
  <c r="D93" i="12"/>
  <c r="C93" i="12"/>
  <c r="B93" i="12"/>
  <c r="A93" i="12"/>
  <c r="G92" i="12"/>
  <c r="F92" i="12"/>
  <c r="E92" i="12"/>
  <c r="D92" i="12"/>
  <c r="C92" i="12"/>
  <c r="B92" i="12"/>
  <c r="A92" i="12"/>
  <c r="G91" i="12"/>
  <c r="F91" i="12"/>
  <c r="E91" i="12"/>
  <c r="D91" i="12"/>
  <c r="C91" i="12"/>
  <c r="B91" i="12"/>
  <c r="A91" i="12"/>
  <c r="G90" i="12"/>
  <c r="F90" i="12"/>
  <c r="E90" i="12"/>
  <c r="D90" i="12"/>
  <c r="C90" i="12"/>
  <c r="B90" i="12"/>
  <c r="A90" i="12"/>
  <c r="G89" i="12"/>
  <c r="F89" i="12"/>
  <c r="E89" i="12"/>
  <c r="D89" i="12"/>
  <c r="C89" i="12"/>
  <c r="B89" i="12"/>
  <c r="A89" i="12"/>
  <c r="G88" i="12"/>
  <c r="F88" i="12"/>
  <c r="E88" i="12"/>
  <c r="D88" i="12"/>
  <c r="C88" i="12"/>
  <c r="B88" i="12"/>
  <c r="A88" i="12"/>
  <c r="G87" i="12"/>
  <c r="F87" i="12"/>
  <c r="E87" i="12"/>
  <c r="D87" i="12"/>
  <c r="C87" i="12"/>
  <c r="B87" i="12"/>
  <c r="A87" i="12"/>
  <c r="G86" i="12"/>
  <c r="F86" i="12"/>
  <c r="E86" i="12"/>
  <c r="D86" i="12"/>
  <c r="C86" i="12"/>
  <c r="B86" i="12"/>
  <c r="A86" i="12"/>
  <c r="G85" i="12"/>
  <c r="F85" i="12"/>
  <c r="E85" i="12"/>
  <c r="D85" i="12"/>
  <c r="C85" i="12"/>
  <c r="B85" i="12"/>
  <c r="A85" i="12"/>
  <c r="G84" i="12"/>
  <c r="F84" i="12"/>
  <c r="E84" i="12"/>
  <c r="D84" i="12"/>
  <c r="C84" i="12"/>
  <c r="B84" i="12"/>
  <c r="A84" i="12"/>
  <c r="G83" i="12"/>
  <c r="F83" i="12"/>
  <c r="E83" i="12"/>
  <c r="D83" i="12"/>
  <c r="C83" i="12"/>
  <c r="B83" i="12"/>
  <c r="A83" i="12"/>
  <c r="G82" i="12"/>
  <c r="F82" i="12"/>
  <c r="E82" i="12"/>
  <c r="D82" i="12"/>
  <c r="C82" i="12"/>
  <c r="B82" i="12"/>
  <c r="A82" i="12"/>
  <c r="G81" i="12"/>
  <c r="F81" i="12"/>
  <c r="E81" i="12"/>
  <c r="D81" i="12"/>
  <c r="C81" i="12"/>
  <c r="B81" i="12"/>
  <c r="A81" i="12"/>
  <c r="G80" i="12"/>
  <c r="F80" i="12"/>
  <c r="E80" i="12"/>
  <c r="D80" i="12"/>
  <c r="C80" i="12"/>
  <c r="B80" i="12"/>
  <c r="A80" i="12"/>
  <c r="G79" i="12"/>
  <c r="F79" i="12"/>
  <c r="E79" i="12"/>
  <c r="D79" i="12"/>
  <c r="C79" i="12"/>
  <c r="B79" i="12"/>
  <c r="A79" i="12"/>
  <c r="G78" i="12"/>
  <c r="F78" i="12"/>
  <c r="E78" i="12"/>
  <c r="D78" i="12"/>
  <c r="C78" i="12"/>
  <c r="B78" i="12"/>
  <c r="A78" i="12"/>
  <c r="G77" i="12"/>
  <c r="F77" i="12"/>
  <c r="E77" i="12"/>
  <c r="D77" i="12"/>
  <c r="C77" i="12"/>
  <c r="B77" i="12"/>
  <c r="A77" i="12"/>
  <c r="G76" i="12"/>
  <c r="F76" i="12"/>
  <c r="E76" i="12"/>
  <c r="D76" i="12"/>
  <c r="C76" i="12"/>
  <c r="B76" i="12"/>
  <c r="A76" i="12"/>
  <c r="G75" i="12"/>
  <c r="F75" i="12"/>
  <c r="E75" i="12"/>
  <c r="D75" i="12"/>
  <c r="C75" i="12"/>
  <c r="B75" i="12"/>
  <c r="A75" i="12"/>
  <c r="G74" i="12"/>
  <c r="F74" i="12"/>
  <c r="E74" i="12"/>
  <c r="D74" i="12"/>
  <c r="C74" i="12"/>
  <c r="B74" i="12"/>
  <c r="A74" i="12"/>
  <c r="G73" i="12"/>
  <c r="F73" i="12"/>
  <c r="E73" i="12"/>
  <c r="D73" i="12"/>
  <c r="C73" i="12"/>
  <c r="B73" i="12"/>
  <c r="A73" i="12"/>
  <c r="G72" i="12"/>
  <c r="F72" i="12"/>
  <c r="E72" i="12"/>
  <c r="D72" i="12"/>
  <c r="C72" i="12"/>
  <c r="B72" i="12"/>
  <c r="A72" i="12"/>
  <c r="G71" i="12"/>
  <c r="F71" i="12"/>
  <c r="E71" i="12"/>
  <c r="D71" i="12"/>
  <c r="C71" i="12"/>
  <c r="B71" i="12"/>
  <c r="A71" i="12"/>
  <c r="G70" i="12"/>
  <c r="F70" i="12"/>
  <c r="E70" i="12"/>
  <c r="D70" i="12"/>
  <c r="C70" i="12"/>
  <c r="B70" i="12"/>
  <c r="A70" i="12"/>
  <c r="G69" i="12"/>
  <c r="F69" i="12"/>
  <c r="E69" i="12"/>
  <c r="D69" i="12"/>
  <c r="C69" i="12"/>
  <c r="B69" i="12"/>
  <c r="A69" i="12"/>
  <c r="G68" i="12"/>
  <c r="F68" i="12"/>
  <c r="E68" i="12"/>
  <c r="D68" i="12"/>
  <c r="C68" i="12"/>
  <c r="B68" i="12"/>
  <c r="A68" i="12"/>
  <c r="G67" i="12"/>
  <c r="F67" i="12"/>
  <c r="E67" i="12"/>
  <c r="D67" i="12"/>
  <c r="C67" i="12"/>
  <c r="B67" i="12"/>
  <c r="A67" i="12"/>
  <c r="G66" i="12"/>
  <c r="F66" i="12"/>
  <c r="E66" i="12"/>
  <c r="D66" i="12"/>
  <c r="C66" i="12"/>
  <c r="B66" i="12"/>
  <c r="A66" i="12"/>
  <c r="G65" i="12"/>
  <c r="F65" i="12"/>
  <c r="E65" i="12"/>
  <c r="D65" i="12"/>
  <c r="C65" i="12"/>
  <c r="B65" i="12"/>
  <c r="A65" i="12"/>
  <c r="G64" i="12"/>
  <c r="F64" i="12"/>
  <c r="E64" i="12"/>
  <c r="D64" i="12"/>
  <c r="C64" i="12"/>
  <c r="B64" i="12"/>
  <c r="A64" i="12"/>
  <c r="G63" i="12"/>
  <c r="F63" i="12"/>
  <c r="E63" i="12"/>
  <c r="D63" i="12"/>
  <c r="C63" i="12"/>
  <c r="B63" i="12"/>
  <c r="A63" i="12"/>
  <c r="G62" i="12"/>
  <c r="F62" i="12"/>
  <c r="E62" i="12"/>
  <c r="D62" i="12"/>
  <c r="C62" i="12"/>
  <c r="B62" i="12"/>
  <c r="A62" i="12"/>
  <c r="G61" i="12"/>
  <c r="F61" i="12"/>
  <c r="E61" i="12"/>
  <c r="D61" i="12"/>
  <c r="C61" i="12"/>
  <c r="B61" i="12"/>
  <c r="A61" i="12"/>
  <c r="G60" i="12"/>
  <c r="F60" i="12"/>
  <c r="E60" i="12"/>
  <c r="D60" i="12"/>
  <c r="C60" i="12"/>
  <c r="B60" i="12"/>
  <c r="A60" i="12"/>
  <c r="G59" i="12"/>
  <c r="F59" i="12"/>
  <c r="E59" i="12"/>
  <c r="D59" i="12"/>
  <c r="C59" i="12"/>
  <c r="B59" i="12"/>
  <c r="A59" i="12"/>
  <c r="G58" i="12"/>
  <c r="F58" i="12"/>
  <c r="E58" i="12"/>
  <c r="D58" i="12"/>
  <c r="C58" i="12"/>
  <c r="B58" i="12"/>
  <c r="A58" i="12"/>
  <c r="G57" i="12"/>
  <c r="F57" i="12"/>
  <c r="E57" i="12"/>
  <c r="D57" i="12"/>
  <c r="C57" i="12"/>
  <c r="B57" i="12"/>
  <c r="A57" i="12"/>
  <c r="G56" i="12"/>
  <c r="F56" i="12"/>
  <c r="E56" i="12"/>
  <c r="D56" i="12"/>
  <c r="C56" i="12"/>
  <c r="B56" i="12"/>
  <c r="A56" i="12"/>
  <c r="G55" i="12"/>
  <c r="F55" i="12"/>
  <c r="E55" i="12"/>
  <c r="D55" i="12"/>
  <c r="C55" i="12"/>
  <c r="B55" i="12"/>
  <c r="A55" i="12"/>
  <c r="G54" i="12"/>
  <c r="F54" i="12"/>
  <c r="E54" i="12"/>
  <c r="D54" i="12"/>
  <c r="C54" i="12"/>
  <c r="B54" i="12"/>
  <c r="A54" i="12"/>
  <c r="G53" i="12"/>
  <c r="F53" i="12"/>
  <c r="E53" i="12"/>
  <c r="D53" i="12"/>
  <c r="C53" i="12"/>
  <c r="B53" i="12"/>
  <c r="A53" i="12"/>
  <c r="G52" i="12"/>
  <c r="F52" i="12"/>
  <c r="E52" i="12"/>
  <c r="D52" i="12"/>
  <c r="C52" i="12"/>
  <c r="B52" i="12"/>
  <c r="A52" i="12"/>
  <c r="G51" i="12"/>
  <c r="F51" i="12"/>
  <c r="E51" i="12"/>
  <c r="D51" i="12"/>
  <c r="C51" i="12"/>
  <c r="B51" i="12"/>
  <c r="A51" i="12"/>
  <c r="G50" i="12"/>
  <c r="F50" i="12"/>
  <c r="E50" i="12"/>
  <c r="D50" i="12"/>
  <c r="C50" i="12"/>
  <c r="B50" i="12"/>
  <c r="A50" i="12"/>
  <c r="G49" i="12"/>
  <c r="F49" i="12"/>
  <c r="E49" i="12"/>
  <c r="D49" i="12"/>
  <c r="C49" i="12"/>
  <c r="B49" i="12"/>
  <c r="A49" i="12"/>
  <c r="G48" i="12"/>
  <c r="F48" i="12"/>
  <c r="E48" i="12"/>
  <c r="D48" i="12"/>
  <c r="C48" i="12"/>
  <c r="B48" i="12"/>
  <c r="A48" i="12"/>
  <c r="G47" i="12"/>
  <c r="F47" i="12"/>
  <c r="E47" i="12"/>
  <c r="D47" i="12"/>
  <c r="C47" i="12"/>
  <c r="B47" i="12"/>
  <c r="A47" i="12"/>
  <c r="G46" i="12"/>
  <c r="D26" i="7" s="1"/>
  <c r="D29" i="7" s="1"/>
  <c r="F46" i="12"/>
  <c r="AN66" i="5" s="1"/>
  <c r="E46" i="12"/>
  <c r="AN15" i="5" s="1"/>
  <c r="D46" i="12"/>
  <c r="C46" i="12"/>
  <c r="B46" i="12"/>
  <c r="A46" i="12"/>
  <c r="G45" i="12"/>
  <c r="F45" i="12"/>
  <c r="AM66" i="5" s="1"/>
  <c r="E45" i="12"/>
  <c r="AM15" i="5" s="1"/>
  <c r="D45" i="12"/>
  <c r="C45" i="12"/>
  <c r="B45" i="12"/>
  <c r="A45" i="12"/>
  <c r="G44" i="12"/>
  <c r="F44" i="12"/>
  <c r="AL66" i="5" s="1"/>
  <c r="E44" i="12"/>
  <c r="AL15" i="5" s="1"/>
  <c r="D44" i="12"/>
  <c r="C44" i="12"/>
  <c r="B44" i="12"/>
  <c r="A44" i="12"/>
  <c r="G43" i="12"/>
  <c r="F43" i="12"/>
  <c r="AK66" i="5" s="1"/>
  <c r="E43" i="12"/>
  <c r="AK15" i="5" s="1"/>
  <c r="D43" i="12"/>
  <c r="C43" i="12"/>
  <c r="B43" i="12"/>
  <c r="A43" i="12"/>
  <c r="G42" i="12"/>
  <c r="F42" i="12"/>
  <c r="AJ66" i="5" s="1"/>
  <c r="E42" i="12"/>
  <c r="AJ15" i="5" s="1"/>
  <c r="D42" i="12"/>
  <c r="C42" i="12"/>
  <c r="B42" i="12"/>
  <c r="A42" i="12"/>
  <c r="G41" i="12"/>
  <c r="F41" i="12"/>
  <c r="AI66" i="5" s="1"/>
  <c r="E41" i="12"/>
  <c r="AI15" i="5" s="1"/>
  <c r="D41" i="12"/>
  <c r="C41" i="12"/>
  <c r="B41" i="12"/>
  <c r="A41" i="12"/>
  <c r="G40" i="12"/>
  <c r="F40" i="12"/>
  <c r="AH66" i="5" s="1"/>
  <c r="E40" i="12"/>
  <c r="AH15" i="5" s="1"/>
  <c r="D40" i="12"/>
  <c r="C40" i="12"/>
  <c r="B40" i="12"/>
  <c r="A40" i="12"/>
  <c r="G39" i="12"/>
  <c r="F39" i="12"/>
  <c r="AG66" i="5" s="1"/>
  <c r="E39" i="12"/>
  <c r="AG15" i="5" s="1"/>
  <c r="D39" i="12"/>
  <c r="C39" i="12"/>
  <c r="B39" i="12"/>
  <c r="A39" i="12"/>
  <c r="G38" i="12"/>
  <c r="F38" i="12"/>
  <c r="AF66" i="5" s="1"/>
  <c r="E38" i="12"/>
  <c r="AF15" i="5" s="1"/>
  <c r="D38" i="12"/>
  <c r="C38" i="12"/>
  <c r="B38" i="12"/>
  <c r="A38" i="12"/>
  <c r="G37" i="12"/>
  <c r="F37" i="12"/>
  <c r="AE66" i="5" s="1"/>
  <c r="E37" i="12"/>
  <c r="AE15" i="5" s="1"/>
  <c r="D37" i="12"/>
  <c r="C37" i="12"/>
  <c r="B37" i="12"/>
  <c r="A37" i="12"/>
  <c r="G36" i="12"/>
  <c r="F36" i="12"/>
  <c r="AD66" i="5" s="1"/>
  <c r="E36" i="12"/>
  <c r="D36" i="12"/>
  <c r="C36" i="12"/>
  <c r="B36" i="12"/>
  <c r="A36" i="12"/>
  <c r="G35" i="12"/>
  <c r="F35" i="12"/>
  <c r="AC66" i="5" s="1"/>
  <c r="E35" i="12"/>
  <c r="D35" i="12"/>
  <c r="C35" i="12"/>
  <c r="B35" i="12"/>
  <c r="A35" i="12"/>
  <c r="G34" i="12"/>
  <c r="C26" i="7" s="1"/>
  <c r="C29" i="7" s="1"/>
  <c r="D34" i="12"/>
  <c r="C34" i="12"/>
  <c r="B34" i="12"/>
  <c r="A34" i="12"/>
  <c r="G33" i="12"/>
  <c r="D33" i="12"/>
  <c r="C33" i="12"/>
  <c r="B33" i="12"/>
  <c r="A33" i="12"/>
  <c r="G32" i="12"/>
  <c r="D32" i="12"/>
  <c r="C32" i="12"/>
  <c r="B32" i="12"/>
  <c r="A32" i="12"/>
  <c r="G31" i="12"/>
  <c r="D31" i="12"/>
  <c r="C31" i="12"/>
  <c r="B31" i="12"/>
  <c r="A31" i="12"/>
  <c r="G30" i="12"/>
  <c r="D30" i="12"/>
  <c r="C30" i="12"/>
  <c r="B30" i="12"/>
  <c r="A30" i="12"/>
  <c r="G29" i="12"/>
  <c r="D29" i="12"/>
  <c r="C29" i="12"/>
  <c r="B29" i="12"/>
  <c r="A29" i="12"/>
  <c r="G28" i="12"/>
  <c r="D28" i="12"/>
  <c r="C28" i="12"/>
  <c r="B28" i="12"/>
  <c r="A28" i="12"/>
  <c r="G27" i="12"/>
  <c r="D27" i="12"/>
  <c r="C27" i="12"/>
  <c r="B27" i="12"/>
  <c r="A27" i="12"/>
  <c r="G26" i="12"/>
  <c r="D26" i="12"/>
  <c r="C26" i="12"/>
  <c r="B26" i="12"/>
  <c r="A26" i="12"/>
  <c r="G25" i="12"/>
  <c r="D25" i="12"/>
  <c r="C25" i="12"/>
  <c r="B25" i="12"/>
  <c r="A25" i="12"/>
  <c r="G24" i="12"/>
  <c r="D24" i="12"/>
  <c r="C24" i="12"/>
  <c r="B24" i="12"/>
  <c r="A24" i="12"/>
  <c r="G23" i="12"/>
  <c r="D23" i="12"/>
  <c r="C23" i="12"/>
  <c r="B23" i="12"/>
  <c r="A23" i="12"/>
  <c r="G22" i="12"/>
  <c r="B26" i="7" s="1"/>
  <c r="B29" i="7" s="1"/>
  <c r="D22" i="12"/>
  <c r="C22" i="12"/>
  <c r="B22" i="12"/>
  <c r="A22" i="12"/>
  <c r="G21" i="12"/>
  <c r="D21" i="12"/>
  <c r="C21" i="12"/>
  <c r="B21" i="12"/>
  <c r="A21" i="12"/>
  <c r="G20" i="12"/>
  <c r="D20" i="12"/>
  <c r="C20" i="12"/>
  <c r="B20" i="12"/>
  <c r="A20" i="12"/>
  <c r="G19" i="12"/>
  <c r="D19" i="12"/>
  <c r="C19" i="12"/>
  <c r="B19" i="12"/>
  <c r="A19" i="12"/>
  <c r="G18" i="12"/>
  <c r="D18" i="12"/>
  <c r="C18" i="12"/>
  <c r="B18" i="12"/>
  <c r="A18" i="12"/>
  <c r="G17" i="12"/>
  <c r="D17" i="12"/>
  <c r="C17" i="12"/>
  <c r="B17" i="12"/>
  <c r="A17" i="12"/>
  <c r="G16" i="12"/>
  <c r="D16" i="12"/>
  <c r="C16" i="12"/>
  <c r="B16" i="12"/>
  <c r="A16" i="12"/>
  <c r="G15" i="12"/>
  <c r="D15" i="12"/>
  <c r="C15" i="12"/>
  <c r="B15" i="12"/>
  <c r="A15" i="12"/>
  <c r="G14" i="12"/>
  <c r="D14" i="12"/>
  <c r="C14" i="12"/>
  <c r="B14" i="12"/>
  <c r="A14" i="12"/>
  <c r="G13" i="12"/>
  <c r="D13" i="12"/>
  <c r="C13" i="12"/>
  <c r="B13" i="12"/>
  <c r="A13" i="12"/>
  <c r="G12" i="12"/>
  <c r="D12" i="12"/>
  <c r="C12" i="12"/>
  <c r="B12" i="12"/>
  <c r="A12" i="12"/>
  <c r="G11" i="12"/>
  <c r="D11" i="12"/>
  <c r="C11" i="12"/>
  <c r="B11" i="12"/>
  <c r="A11" i="12"/>
  <c r="G8" i="12"/>
  <c r="G7" i="12" s="1"/>
  <c r="G5" i="12"/>
  <c r="A257" i="12" l="1"/>
  <c r="G259" i="12"/>
  <c r="E264" i="12"/>
  <c r="E261" i="12"/>
  <c r="D263" i="12"/>
  <c r="F254" i="12"/>
  <c r="G257" i="12"/>
  <c r="C261" i="12"/>
  <c r="F264" i="12"/>
  <c r="D265" i="12"/>
  <c r="C252" i="12"/>
  <c r="C255" i="12"/>
  <c r="D258" i="12"/>
  <c r="G261" i="12"/>
  <c r="G265" i="12"/>
  <c r="D252" i="12"/>
  <c r="D255" i="12"/>
  <c r="E258" i="12"/>
  <c r="A262" i="12"/>
  <c r="D266" i="12"/>
  <c r="E255" i="12"/>
  <c r="F258" i="12"/>
  <c r="B262" i="12"/>
  <c r="F266" i="12"/>
  <c r="C262" i="12"/>
  <c r="G266" i="12"/>
  <c r="A259" i="12"/>
  <c r="E262" i="12"/>
  <c r="B267" i="12"/>
  <c r="C267" i="12"/>
  <c r="B253" i="12"/>
  <c r="B256" i="12"/>
  <c r="C259" i="12"/>
  <c r="A263" i="12"/>
  <c r="E267" i="12"/>
  <c r="D259" i="12"/>
  <c r="B263" i="12"/>
  <c r="G267" i="12"/>
  <c r="A268" i="12"/>
  <c r="C268" i="12"/>
  <c r="F250" i="12"/>
  <c r="F253" i="12"/>
  <c r="G256" i="12"/>
  <c r="B260" i="12"/>
  <c r="G263" i="12"/>
  <c r="F268" i="12"/>
  <c r="C260" i="12"/>
  <c r="A264" i="12"/>
  <c r="F269" i="12"/>
  <c r="A251" i="12"/>
  <c r="A254" i="12"/>
  <c r="C257" i="12"/>
  <c r="E260" i="12"/>
  <c r="B264" i="12"/>
  <c r="D270" i="12"/>
  <c r="D257" i="12"/>
  <c r="F260" i="12"/>
  <c r="C264" i="12"/>
  <c r="F270" i="12"/>
  <c r="C251" i="12"/>
  <c r="D254" i="12"/>
  <c r="E257" i="12"/>
  <c r="A261" i="12"/>
  <c r="D264" i="12"/>
  <c r="G270" i="12"/>
  <c r="A266" i="12"/>
  <c r="G268" i="12"/>
  <c r="D260" i="12"/>
  <c r="C263" i="12"/>
  <c r="B266" i="12"/>
  <c r="A269" i="12"/>
  <c r="C266" i="12"/>
  <c r="B269" i="12"/>
  <c r="C269" i="12"/>
  <c r="G260" i="12"/>
  <c r="F263" i="12"/>
  <c r="E266" i="12"/>
  <c r="D269" i="12"/>
  <c r="E269" i="12"/>
  <c r="A267" i="12"/>
  <c r="G269" i="12"/>
  <c r="A270" i="12"/>
  <c r="B270" i="12"/>
  <c r="D267" i="12"/>
  <c r="C270" i="12"/>
  <c r="G264" i="12"/>
  <c r="F267" i="12"/>
  <c r="E270" i="12"/>
  <c r="F256" i="12"/>
  <c r="E259" i="12"/>
  <c r="D262" i="12"/>
  <c r="C265" i="12"/>
  <c r="B268" i="12"/>
  <c r="B271" i="12"/>
  <c r="C271" i="12"/>
  <c r="E265" i="12"/>
  <c r="D268" i="12"/>
  <c r="A272" i="12"/>
  <c r="D251" i="12"/>
  <c r="C254" i="12"/>
  <c r="B257" i="12"/>
  <c r="A260" i="12"/>
  <c r="G262" i="12"/>
  <c r="F265" i="12"/>
  <c r="E268" i="12"/>
  <c r="C272" i="12"/>
  <c r="D271" i="12"/>
  <c r="E271" i="12"/>
  <c r="F271" i="12"/>
  <c r="A271" i="12"/>
  <c r="F272" i="12"/>
  <c r="A273" i="12"/>
  <c r="G271" i="12"/>
  <c r="D272" i="12"/>
  <c r="G272" i="12"/>
  <c r="AN18" i="5"/>
  <c r="E272" i="12"/>
  <c r="G273" i="12"/>
  <c r="D273" i="12"/>
  <c r="A274" i="12"/>
  <c r="B274" i="12"/>
  <c r="C274" i="12"/>
  <c r="B273" i="12"/>
  <c r="D274" i="12"/>
  <c r="B272" i="12"/>
  <c r="C273" i="12"/>
  <c r="B275" i="12"/>
  <c r="C275" i="12"/>
  <c r="E273" i="12"/>
  <c r="D275" i="12"/>
  <c r="E275" i="12"/>
  <c r="F274" i="12"/>
  <c r="A277" i="12"/>
  <c r="A276" i="12"/>
  <c r="D276" i="12"/>
  <c r="F276" i="12"/>
  <c r="B277" i="12"/>
  <c r="E274" i="12"/>
  <c r="G275" i="12"/>
  <c r="C277" i="12"/>
  <c r="D277" i="12"/>
  <c r="F273" i="12"/>
  <c r="G274" i="12"/>
  <c r="B276" i="12"/>
  <c r="E277" i="12"/>
  <c r="A275" i="12"/>
  <c r="C276" i="12"/>
  <c r="C286" i="12"/>
  <c r="C278" i="12"/>
  <c r="E278" i="12"/>
  <c r="A279" i="12"/>
  <c r="D279" i="12"/>
  <c r="D287" i="12"/>
  <c r="E279" i="12"/>
  <c r="E288" i="12"/>
  <c r="E280" i="12"/>
  <c r="F289" i="12"/>
  <c r="G277" i="12"/>
  <c r="F281" i="12"/>
  <c r="G290" i="12"/>
  <c r="G282" i="12"/>
  <c r="A292" i="12"/>
  <c r="D278" i="12"/>
  <c r="A284" i="12"/>
  <c r="B293" i="12"/>
  <c r="B285" i="12"/>
  <c r="D294" i="12"/>
  <c r="F280" i="12"/>
  <c r="G281" i="12"/>
  <c r="A283" i="12"/>
  <c r="B284" i="12"/>
  <c r="C285" i="12"/>
  <c r="D286" i="12"/>
  <c r="E287" i="12"/>
  <c r="F288" i="12"/>
  <c r="G289" i="12"/>
  <c r="A291" i="12"/>
  <c r="B292" i="12"/>
  <c r="C293" i="12"/>
  <c r="E294" i="12"/>
  <c r="F279" i="12"/>
  <c r="G280" i="12"/>
  <c r="A282" i="12"/>
  <c r="B283" i="12"/>
  <c r="C284" i="12"/>
  <c r="D285" i="12"/>
  <c r="E286" i="12"/>
  <c r="F287" i="12"/>
  <c r="G288" i="12"/>
  <c r="A290" i="12"/>
  <c r="B291" i="12"/>
  <c r="C292" i="12"/>
  <c r="D293" i="12"/>
  <c r="F294" i="12"/>
  <c r="F278" i="12"/>
  <c r="G279" i="12"/>
  <c r="A281" i="12"/>
  <c r="B282" i="12"/>
  <c r="C283" i="12"/>
  <c r="D284" i="12"/>
  <c r="E285" i="12"/>
  <c r="F286" i="12"/>
  <c r="G287" i="12"/>
  <c r="A289" i="12"/>
  <c r="B290" i="12"/>
  <c r="C291" i="12"/>
  <c r="D292" i="12"/>
  <c r="E293" i="12"/>
  <c r="A295" i="12"/>
  <c r="E276" i="12"/>
  <c r="F277" i="12"/>
  <c r="G278" i="12"/>
  <c r="A280" i="12"/>
  <c r="B281" i="12"/>
  <c r="C282" i="12"/>
  <c r="D283" i="12"/>
  <c r="E284" i="12"/>
  <c r="F285" i="12"/>
  <c r="G286" i="12"/>
  <c r="A288" i="12"/>
  <c r="B289" i="12"/>
  <c r="C290" i="12"/>
  <c r="D291" i="12"/>
  <c r="E292" i="12"/>
  <c r="F293" i="12"/>
  <c r="B295" i="12"/>
  <c r="B280" i="12"/>
  <c r="C281" i="12"/>
  <c r="D282" i="12"/>
  <c r="E283" i="12"/>
  <c r="F284" i="12"/>
  <c r="G285" i="12"/>
  <c r="A287" i="12"/>
  <c r="B288" i="12"/>
  <c r="C289" i="12"/>
  <c r="D290" i="12"/>
  <c r="E291" i="12"/>
  <c r="F292" i="12"/>
  <c r="G293" i="12"/>
  <c r="C295" i="12"/>
  <c r="F275" i="12"/>
  <c r="G276" i="12"/>
  <c r="A278" i="12"/>
  <c r="B279" i="12"/>
  <c r="C280" i="12"/>
  <c r="D281" i="12"/>
  <c r="E282" i="12"/>
  <c r="F283" i="12"/>
  <c r="G284" i="12"/>
  <c r="A286" i="12"/>
  <c r="B287" i="12"/>
  <c r="C288" i="12"/>
  <c r="D289" i="12"/>
  <c r="E290" i="12"/>
  <c r="F291" i="12"/>
  <c r="G292" i="12"/>
  <c r="A294" i="12"/>
  <c r="B296" i="12"/>
  <c r="B278" i="12"/>
  <c r="C279" i="12"/>
  <c r="D280" i="12"/>
  <c r="E281" i="12"/>
  <c r="F282" i="12"/>
  <c r="G283" i="12"/>
  <c r="A285" i="12"/>
  <c r="B286" i="12"/>
  <c r="C287" i="12"/>
  <c r="D288" i="12"/>
  <c r="E289" i="12"/>
  <c r="F290" i="12"/>
  <c r="G291" i="12"/>
  <c r="A293" i="12"/>
  <c r="C294" i="12"/>
  <c r="A297" i="12"/>
  <c r="G295" i="12"/>
  <c r="D296" i="12"/>
  <c r="F298" i="12"/>
  <c r="E295" i="12"/>
  <c r="AO66" i="5"/>
  <c r="E62" i="6" s="1"/>
  <c r="B294" i="12"/>
  <c r="D295" i="12"/>
  <c r="C297" i="12"/>
  <c r="G294" i="12"/>
  <c r="A296" i="12"/>
  <c r="D297" i="12"/>
  <c r="E297" i="12"/>
  <c r="C296" i="12"/>
  <c r="B298" i="12"/>
  <c r="E296" i="12"/>
  <c r="A299" i="12"/>
  <c r="F295" i="12"/>
  <c r="B297" i="12"/>
  <c r="F296" i="12"/>
  <c r="G297" i="12"/>
  <c r="F299" i="12"/>
  <c r="G296" i="12"/>
  <c r="A298" i="12"/>
  <c r="G299" i="12"/>
  <c r="B300" i="12"/>
  <c r="C298" i="12"/>
  <c r="D300" i="12"/>
  <c r="E298" i="12"/>
  <c r="D302" i="12"/>
  <c r="F304" i="12"/>
  <c r="F297" i="12"/>
  <c r="D299" i="12"/>
  <c r="G305" i="12"/>
  <c r="A307" i="12"/>
  <c r="B308" i="12"/>
  <c r="D298" i="12"/>
  <c r="C300" i="12"/>
  <c r="C299" i="12"/>
  <c r="C301" i="12"/>
  <c r="D310" i="12"/>
  <c r="E311" i="12"/>
  <c r="E303" i="12"/>
  <c r="G312" i="12"/>
  <c r="C314" i="12"/>
  <c r="F315" i="12"/>
  <c r="A318" i="12"/>
  <c r="B299" i="12"/>
  <c r="E300" i="12"/>
  <c r="C309" i="12"/>
  <c r="E301" i="12"/>
  <c r="F302" i="12"/>
  <c r="G303" i="12"/>
  <c r="A305" i="12"/>
  <c r="B306" i="12"/>
  <c r="C307" i="12"/>
  <c r="D308" i="12"/>
  <c r="E309" i="12"/>
  <c r="F310" i="12"/>
  <c r="A312" i="12"/>
  <c r="C313" i="12"/>
  <c r="E314" i="12"/>
  <c r="B316" i="12"/>
  <c r="E318" i="12"/>
  <c r="F301" i="12"/>
  <c r="G302" i="12"/>
  <c r="A304" i="12"/>
  <c r="B305" i="12"/>
  <c r="C306" i="12"/>
  <c r="D307" i="12"/>
  <c r="E308" i="12"/>
  <c r="F309" i="12"/>
  <c r="G310" i="12"/>
  <c r="B312" i="12"/>
  <c r="D313" i="12"/>
  <c r="F314" i="12"/>
  <c r="C316" i="12"/>
  <c r="B319" i="12"/>
  <c r="E299" i="12"/>
  <c r="F300" i="12"/>
  <c r="G301" i="12"/>
  <c r="A303" i="12"/>
  <c r="B304" i="12"/>
  <c r="C305" i="12"/>
  <c r="D306" i="12"/>
  <c r="E307" i="12"/>
  <c r="F308" i="12"/>
  <c r="G309" i="12"/>
  <c r="A311" i="12"/>
  <c r="C312" i="12"/>
  <c r="E313" i="12"/>
  <c r="G314" i="12"/>
  <c r="G316" i="12"/>
  <c r="G319" i="12"/>
  <c r="G300" i="12"/>
  <c r="A302" i="12"/>
  <c r="B303" i="12"/>
  <c r="C304" i="12"/>
  <c r="D305" i="12"/>
  <c r="E306" i="12"/>
  <c r="F307" i="12"/>
  <c r="G308" i="12"/>
  <c r="A310" i="12"/>
  <c r="B311" i="12"/>
  <c r="D312" i="12"/>
  <c r="F313" i="12"/>
  <c r="A315" i="12"/>
  <c r="B317" i="12"/>
  <c r="E320" i="12"/>
  <c r="A301" i="12"/>
  <c r="B302" i="12"/>
  <c r="C303" i="12"/>
  <c r="D304" i="12"/>
  <c r="E305" i="12"/>
  <c r="F306" i="12"/>
  <c r="G307" i="12"/>
  <c r="A309" i="12"/>
  <c r="B310" i="12"/>
  <c r="C311" i="12"/>
  <c r="E312" i="12"/>
  <c r="G313" i="12"/>
  <c r="B315" i="12"/>
  <c r="C317" i="12"/>
  <c r="G322" i="12"/>
  <c r="G298" i="12"/>
  <c r="A300" i="12"/>
  <c r="B301" i="12"/>
  <c r="C302" i="12"/>
  <c r="D303" i="12"/>
  <c r="E304" i="12"/>
  <c r="F305" i="12"/>
  <c r="G306" i="12"/>
  <c r="A308" i="12"/>
  <c r="B309" i="12"/>
  <c r="C310" i="12"/>
  <c r="D311" i="12"/>
  <c r="F312" i="12"/>
  <c r="A314" i="12"/>
  <c r="E315" i="12"/>
  <c r="D317" i="12"/>
  <c r="A327" i="12"/>
  <c r="D301" i="12"/>
  <c r="E302" i="12"/>
  <c r="F303" i="12"/>
  <c r="G304" i="12"/>
  <c r="A306" i="12"/>
  <c r="B307" i="12"/>
  <c r="C308" i="12"/>
  <c r="D309" i="12"/>
  <c r="E310" i="12"/>
  <c r="F311" i="12"/>
  <c r="B313" i="12"/>
  <c r="D314" i="12"/>
  <c r="A316" i="12"/>
  <c r="D318" i="12"/>
  <c r="C318" i="12"/>
  <c r="E319" i="12"/>
  <c r="B321" i="12"/>
  <c r="E323" i="12"/>
  <c r="C329" i="12"/>
  <c r="F319" i="12"/>
  <c r="C321" i="12"/>
  <c r="A324" i="12"/>
  <c r="D330" i="12"/>
  <c r="D321" i="12"/>
  <c r="B324" i="12"/>
  <c r="E331" i="12"/>
  <c r="G311" i="12"/>
  <c r="A313" i="12"/>
  <c r="B314" i="12"/>
  <c r="C315" i="12"/>
  <c r="D316" i="12"/>
  <c r="E317" i="12"/>
  <c r="F318" i="12"/>
  <c r="A320" i="12"/>
  <c r="F321" i="12"/>
  <c r="F324" i="12"/>
  <c r="F332" i="12"/>
  <c r="D315" i="12"/>
  <c r="E316" i="12"/>
  <c r="F317" i="12"/>
  <c r="G318" i="12"/>
  <c r="B320" i="12"/>
  <c r="G321" i="12"/>
  <c r="C325" i="12"/>
  <c r="G333" i="12"/>
  <c r="F316" i="12"/>
  <c r="G317" i="12"/>
  <c r="A319" i="12"/>
  <c r="C320" i="12"/>
  <c r="D322" i="12"/>
  <c r="G325" i="12"/>
  <c r="B335" i="12"/>
  <c r="G315" i="12"/>
  <c r="A317" i="12"/>
  <c r="B318" i="12"/>
  <c r="D319" i="12"/>
  <c r="F320" i="12"/>
  <c r="A323" i="12"/>
  <c r="B328" i="12"/>
  <c r="E322" i="12"/>
  <c r="F323" i="12"/>
  <c r="G324" i="12"/>
  <c r="A326" i="12"/>
  <c r="B327" i="12"/>
  <c r="C328" i="12"/>
  <c r="D329" i="12"/>
  <c r="E330" i="12"/>
  <c r="F331" i="12"/>
  <c r="G332" i="12"/>
  <c r="A334" i="12"/>
  <c r="C335" i="12"/>
  <c r="C319" i="12"/>
  <c r="D320" i="12"/>
  <c r="E321" i="12"/>
  <c r="F322" i="12"/>
  <c r="G323" i="12"/>
  <c r="A325" i="12"/>
  <c r="B326" i="12"/>
  <c r="C327" i="12"/>
  <c r="D328" i="12"/>
  <c r="E329" i="12"/>
  <c r="F330" i="12"/>
  <c r="G331" i="12"/>
  <c r="A333" i="12"/>
  <c r="B334" i="12"/>
  <c r="D335" i="12"/>
  <c r="B325" i="12"/>
  <c r="C326" i="12"/>
  <c r="D327" i="12"/>
  <c r="E328" i="12"/>
  <c r="F329" i="12"/>
  <c r="G330" i="12"/>
  <c r="A332" i="12"/>
  <c r="B333" i="12"/>
  <c r="C334" i="12"/>
  <c r="E335" i="12"/>
  <c r="D326" i="12"/>
  <c r="E327" i="12"/>
  <c r="F328" i="12"/>
  <c r="G329" i="12"/>
  <c r="A331" i="12"/>
  <c r="B332" i="12"/>
  <c r="C333" i="12"/>
  <c r="D334" i="12"/>
  <c r="F335" i="12"/>
  <c r="G320" i="12"/>
  <c r="A322" i="12"/>
  <c r="B323" i="12"/>
  <c r="C324" i="12"/>
  <c r="D325" i="12"/>
  <c r="E326" i="12"/>
  <c r="F327" i="12"/>
  <c r="G328" i="12"/>
  <c r="A330" i="12"/>
  <c r="B331" i="12"/>
  <c r="C332" i="12"/>
  <c r="D333" i="12"/>
  <c r="E334" i="12"/>
  <c r="C336" i="12"/>
  <c r="A321" i="12"/>
  <c r="B322" i="12"/>
  <c r="C323" i="12"/>
  <c r="D324" i="12"/>
  <c r="E325" i="12"/>
  <c r="F326" i="12"/>
  <c r="G327" i="12"/>
  <c r="A329" i="12"/>
  <c r="B330" i="12"/>
  <c r="C331" i="12"/>
  <c r="D332" i="12"/>
  <c r="E333" i="12"/>
  <c r="F334" i="12"/>
  <c r="D337" i="12"/>
  <c r="C322" i="12"/>
  <c r="D323" i="12"/>
  <c r="E324" i="12"/>
  <c r="F325" i="12"/>
  <c r="G326" i="12"/>
  <c r="A328" i="12"/>
  <c r="B329" i="12"/>
  <c r="C330" i="12"/>
  <c r="D331" i="12"/>
  <c r="E332" i="12"/>
  <c r="F333" i="12"/>
  <c r="G334" i="12"/>
  <c r="G338" i="12"/>
  <c r="E336" i="12"/>
  <c r="F337" i="12"/>
  <c r="E339" i="12"/>
  <c r="F336" i="12"/>
  <c r="G337" i="12"/>
  <c r="F339" i="12"/>
  <c r="G336" i="12"/>
  <c r="A338" i="12"/>
  <c r="C340" i="12"/>
  <c r="G335" i="12"/>
  <c r="A337" i="12"/>
  <c r="B338" i="12"/>
  <c r="D340" i="12"/>
  <c r="A336" i="12"/>
  <c r="B337" i="12"/>
  <c r="D338" i="12"/>
  <c r="A341" i="12"/>
  <c r="A335" i="12"/>
  <c r="B336" i="12"/>
  <c r="C337" i="12"/>
  <c r="F338" i="12"/>
  <c r="G341" i="12"/>
  <c r="D336" i="12"/>
  <c r="E337" i="12"/>
  <c r="A339" i="12"/>
  <c r="B339" i="12"/>
  <c r="F340" i="12"/>
  <c r="B342" i="12"/>
  <c r="C339" i="12"/>
  <c r="G340" i="12"/>
  <c r="E342" i="12"/>
  <c r="A343" i="12"/>
  <c r="C341" i="12"/>
  <c r="B344" i="12"/>
  <c r="A340" i="12"/>
  <c r="D341" i="12"/>
  <c r="D344" i="12"/>
  <c r="B340" i="12"/>
  <c r="E341" i="12"/>
  <c r="D350" i="12"/>
  <c r="A342" i="12"/>
  <c r="F342" i="12"/>
  <c r="A345" i="12"/>
  <c r="AD15" i="5"/>
  <c r="AD18" i="5" s="1"/>
  <c r="B346" i="12"/>
  <c r="AC15" i="5"/>
  <c r="D343" i="12"/>
  <c r="A347" i="12"/>
  <c r="E343" i="12"/>
  <c r="C349" i="12"/>
  <c r="C342" i="12"/>
  <c r="E344" i="12"/>
  <c r="F344" i="12"/>
  <c r="E351" i="12"/>
  <c r="D358" i="12"/>
  <c r="C343" i="12"/>
  <c r="C345" i="12"/>
  <c r="A355" i="12"/>
  <c r="B356" i="12"/>
  <c r="B348" i="12"/>
  <c r="C357" i="12"/>
  <c r="G359" i="12"/>
  <c r="F343" i="12"/>
  <c r="E345" i="12"/>
  <c r="F352" i="12"/>
  <c r="E338" i="12"/>
  <c r="G339" i="12"/>
  <c r="B341" i="12"/>
  <c r="D342" i="12"/>
  <c r="G343" i="12"/>
  <c r="G345" i="12"/>
  <c r="G353" i="12"/>
  <c r="C338" i="12"/>
  <c r="D339" i="12"/>
  <c r="E340" i="12"/>
  <c r="F341" i="12"/>
  <c r="G342" i="12"/>
  <c r="A344" i="12"/>
  <c r="B345" i="12"/>
  <c r="C346" i="12"/>
  <c r="D347" i="12"/>
  <c r="E348" i="12"/>
  <c r="F349" i="12"/>
  <c r="G350" i="12"/>
  <c r="A352" i="12"/>
  <c r="B353" i="12"/>
  <c r="C354" i="12"/>
  <c r="D355" i="12"/>
  <c r="E356" i="12"/>
  <c r="F357" i="12"/>
  <c r="G358" i="12"/>
  <c r="C360" i="12"/>
  <c r="D346" i="12"/>
  <c r="E347" i="12"/>
  <c r="F348" i="12"/>
  <c r="G349" i="12"/>
  <c r="A351" i="12"/>
  <c r="B352" i="12"/>
  <c r="C353" i="12"/>
  <c r="D354" i="12"/>
  <c r="E355" i="12"/>
  <c r="F356" i="12"/>
  <c r="G357" i="12"/>
  <c r="A359" i="12"/>
  <c r="D360" i="12"/>
  <c r="B343" i="12"/>
  <c r="C344" i="12"/>
  <c r="D345" i="12"/>
  <c r="E346" i="12"/>
  <c r="F347" i="12"/>
  <c r="G348" i="12"/>
  <c r="A350" i="12"/>
  <c r="B351" i="12"/>
  <c r="C352" i="12"/>
  <c r="D353" i="12"/>
  <c r="E354" i="12"/>
  <c r="F355" i="12"/>
  <c r="G356" i="12"/>
  <c r="A358" i="12"/>
  <c r="B359" i="12"/>
  <c r="E360" i="12"/>
  <c r="F346" i="12"/>
  <c r="G347" i="12"/>
  <c r="A349" i="12"/>
  <c r="B350" i="12"/>
  <c r="C351" i="12"/>
  <c r="D352" i="12"/>
  <c r="E353" i="12"/>
  <c r="F354" i="12"/>
  <c r="G355" i="12"/>
  <c r="A357" i="12"/>
  <c r="B358" i="12"/>
  <c r="C359" i="12"/>
  <c r="B362" i="12"/>
  <c r="F345" i="12"/>
  <c r="G346" i="12"/>
  <c r="A348" i="12"/>
  <c r="B349" i="12"/>
  <c r="C350" i="12"/>
  <c r="D351" i="12"/>
  <c r="E352" i="12"/>
  <c r="F353" i="12"/>
  <c r="G354" i="12"/>
  <c r="A356" i="12"/>
  <c r="B357" i="12"/>
  <c r="C358" i="12"/>
  <c r="D359" i="12"/>
  <c r="C362" i="12"/>
  <c r="G344" i="12"/>
  <c r="A346" i="12"/>
  <c r="B347" i="12"/>
  <c r="C348" i="12"/>
  <c r="D349" i="12"/>
  <c r="E350" i="12"/>
  <c r="F351" i="12"/>
  <c r="G352" i="12"/>
  <c r="A354" i="12"/>
  <c r="B355" i="12"/>
  <c r="C356" i="12"/>
  <c r="D357" i="12"/>
  <c r="E358" i="12"/>
  <c r="A360" i="12"/>
  <c r="C347" i="12"/>
  <c r="D348" i="12"/>
  <c r="E349" i="12"/>
  <c r="F350" i="12"/>
  <c r="G351" i="12"/>
  <c r="A353" i="12"/>
  <c r="B354" i="12"/>
  <c r="C355" i="12"/>
  <c r="D356" i="12"/>
  <c r="E357" i="12"/>
  <c r="F358" i="12"/>
  <c r="B360" i="12"/>
  <c r="F359" i="12"/>
  <c r="A361" i="12"/>
  <c r="B361" i="12"/>
  <c r="C361" i="12"/>
  <c r="F361" i="12"/>
  <c r="AI18" i="5"/>
  <c r="E359" i="12"/>
  <c r="F360" i="12"/>
  <c r="B363" i="12"/>
  <c r="G361" i="12"/>
  <c r="C363" i="12"/>
  <c r="G360" i="12"/>
  <c r="A362" i="12"/>
  <c r="G363" i="12"/>
  <c r="G364" i="12"/>
  <c r="D362" i="12"/>
  <c r="D361" i="12"/>
  <c r="F362" i="12"/>
  <c r="E361" i="12"/>
  <c r="A363" i="12"/>
  <c r="B364" i="12"/>
  <c r="D364" i="12"/>
  <c r="E364" i="12"/>
  <c r="D363" i="12"/>
  <c r="E363" i="12"/>
  <c r="E362" i="12"/>
  <c r="F363" i="12"/>
  <c r="A365" i="12"/>
  <c r="G362" i="12"/>
  <c r="A364" i="12"/>
  <c r="C364" i="12"/>
  <c r="F366" i="12"/>
  <c r="B365" i="12"/>
  <c r="C365" i="12"/>
  <c r="D365" i="12"/>
  <c r="E365" i="12"/>
  <c r="C366" i="12"/>
  <c r="F364" i="12"/>
  <c r="E366" i="12"/>
  <c r="F365" i="12"/>
  <c r="D366" i="12"/>
  <c r="AG18" i="5"/>
  <c r="C368" i="12"/>
  <c r="AF18" i="5"/>
  <c r="AE18" i="5"/>
  <c r="AM18" i="5"/>
  <c r="AL18" i="5"/>
  <c r="G366" i="12"/>
  <c r="AK18" i="5"/>
  <c r="G365" i="12"/>
  <c r="A367" i="12"/>
  <c r="AJ18" i="5"/>
  <c r="A366" i="12"/>
  <c r="B367" i="12"/>
  <c r="B366" i="12"/>
  <c r="D367" i="12"/>
  <c r="AH18" i="5"/>
  <c r="E367" i="12"/>
  <c r="E368" i="12"/>
  <c r="C367" i="12"/>
  <c r="F367" i="12"/>
  <c r="B368" i="12"/>
  <c r="G367" i="12"/>
  <c r="F369" i="12"/>
  <c r="C370" i="12"/>
  <c r="D368" i="12"/>
  <c r="F368" i="12"/>
  <c r="G368" i="12"/>
  <c r="A369" i="12"/>
  <c r="D370" i="12"/>
  <c r="F16" i="12"/>
  <c r="H66" i="5" s="1"/>
  <c r="D369" i="12"/>
  <c r="G369" i="12"/>
  <c r="B370" i="12"/>
  <c r="E21" i="12"/>
  <c r="E20" i="12"/>
  <c r="F370" i="12"/>
  <c r="A368" i="12"/>
  <c r="B369" i="12"/>
  <c r="F27" i="12"/>
  <c r="T66" i="5" s="1"/>
  <c r="E369" i="12"/>
  <c r="E11" i="12"/>
  <c r="C15" i="5" s="1"/>
  <c r="E17" i="12"/>
  <c r="F17" i="12"/>
  <c r="I66" i="5" s="1"/>
  <c r="E32" i="12"/>
  <c r="Y15" i="5" s="1"/>
  <c r="C369" i="12"/>
  <c r="E370" i="12"/>
  <c r="F21" i="12"/>
  <c r="M66" i="5" s="1"/>
  <c r="G370" i="12"/>
  <c r="F20" i="12"/>
  <c r="L66" i="5" s="1"/>
  <c r="F19" i="12"/>
  <c r="K66" i="5" s="1"/>
  <c r="E18" i="12"/>
  <c r="F22" i="12"/>
  <c r="N66" i="5" s="1"/>
  <c r="E23" i="12"/>
  <c r="E30" i="12"/>
  <c r="E15" i="12"/>
  <c r="E28" i="12"/>
  <c r="F13" i="12"/>
  <c r="E66" i="5" s="1"/>
  <c r="F26" i="12"/>
  <c r="S66" i="5" s="1"/>
  <c r="E22" i="12"/>
  <c r="F24" i="12"/>
  <c r="Q66" i="5" s="1"/>
  <c r="E33" i="12"/>
  <c r="F32" i="12"/>
  <c r="Y66" i="5" s="1"/>
  <c r="F25" i="12"/>
  <c r="R66" i="5" s="1"/>
  <c r="F15" i="12"/>
  <c r="G66" i="5" s="1"/>
  <c r="F23" i="12"/>
  <c r="P66" i="5" s="1"/>
  <c r="E25" i="12"/>
  <c r="R15" i="5" s="1"/>
  <c r="E34" i="12"/>
  <c r="A370" i="12"/>
  <c r="E19" i="12"/>
  <c r="E14" i="12"/>
  <c r="F15" i="5" s="1"/>
  <c r="F12" i="12"/>
  <c r="D66" i="5" s="1"/>
  <c r="E31" i="12"/>
  <c r="E29" i="12"/>
  <c r="E27" i="12"/>
  <c r="E16" i="12"/>
  <c r="F14" i="12"/>
  <c r="F66" i="5" s="1"/>
  <c r="F31" i="12"/>
  <c r="X66" i="5" s="1"/>
  <c r="F29" i="12"/>
  <c r="V66" i="5" s="1"/>
  <c r="E13" i="12"/>
  <c r="E15" i="5" s="1"/>
  <c r="F33" i="12"/>
  <c r="Z66" i="5" s="1"/>
  <c r="E26" i="12"/>
  <c r="S15" i="5" s="1"/>
  <c r="E24" i="12"/>
  <c r="F34" i="12"/>
  <c r="AA66" i="5" s="1"/>
  <c r="F11" i="12"/>
  <c r="C66" i="5" s="1"/>
  <c r="F18" i="12"/>
  <c r="J66" i="5" s="1"/>
  <c r="E12" i="12"/>
  <c r="D15" i="5" s="1"/>
  <c r="F30" i="12"/>
  <c r="W66" i="5" s="1"/>
  <c r="C18" i="5" l="1"/>
  <c r="O66" i="5"/>
  <c r="C62" i="6" s="1"/>
  <c r="E18" i="5"/>
  <c r="D18" i="5"/>
  <c r="F18" i="5"/>
  <c r="Y18" i="5"/>
  <c r="AB66" i="5"/>
  <c r="D62" i="6" s="1"/>
  <c r="AO15" i="5"/>
  <c r="K15" i="5"/>
  <c r="K18" i="5" s="1"/>
  <c r="Z15" i="5"/>
  <c r="Z18" i="5" s="1"/>
  <c r="P15" i="5"/>
  <c r="AC18" i="5"/>
  <c r="AO18" i="5" s="1"/>
  <c r="H15" i="5"/>
  <c r="H18" i="5" s="1"/>
  <c r="AA15" i="5"/>
  <c r="AA18" i="5" s="1"/>
  <c r="N15" i="5"/>
  <c r="N18" i="5" s="1"/>
  <c r="J15" i="5"/>
  <c r="J18" i="5" s="1"/>
  <c r="Q15" i="5"/>
  <c r="Q18" i="5" s="1"/>
  <c r="R18" i="5"/>
  <c r="I15" i="5"/>
  <c r="I18" i="5" s="1"/>
  <c r="S18" i="5"/>
  <c r="V15" i="5"/>
  <c r="T15" i="5"/>
  <c r="T18" i="5" s="1"/>
  <c r="X15" i="5"/>
  <c r="X18" i="5" s="1"/>
  <c r="U15" i="5"/>
  <c r="U18" i="5" s="1"/>
  <c r="G15" i="5"/>
  <c r="G18" i="5" s="1"/>
  <c r="L15" i="5"/>
  <c r="L18" i="5" s="1"/>
  <c r="W15" i="5"/>
  <c r="W18" i="5" s="1"/>
  <c r="M15" i="5"/>
  <c r="M18" i="5" s="1"/>
  <c r="O15" i="5" l="1"/>
  <c r="O18" i="5" s="1"/>
  <c r="P18" i="5"/>
  <c r="AB15" i="5"/>
  <c r="AB18" i="5" s="1"/>
  <c r="V18" i="5"/>
  <c r="Z41" i="5" l="1"/>
  <c r="Y41" i="5"/>
  <c r="AB41" i="5" l="1"/>
  <c r="E25" i="6"/>
  <c r="F41" i="5"/>
  <c r="K41" i="5"/>
  <c r="N41" i="5"/>
  <c r="R41" i="5"/>
  <c r="X41" i="5"/>
  <c r="Q41" i="5"/>
  <c r="AG41" i="5"/>
  <c r="AF41" i="5"/>
  <c r="AN41" i="5"/>
  <c r="T41" i="5"/>
  <c r="W41" i="5"/>
  <c r="J41" i="5"/>
  <c r="S41" i="5"/>
  <c r="D41" i="5"/>
  <c r="I41" i="5"/>
  <c r="G41" i="5"/>
  <c r="AD41" i="5"/>
  <c r="AH41" i="5"/>
  <c r="AE41" i="5"/>
  <c r="U41" i="5"/>
  <c r="AM41" i="5"/>
  <c r="AK41" i="5"/>
  <c r="AL41" i="5"/>
  <c r="AI41" i="5"/>
  <c r="E41" i="5"/>
  <c r="V41" i="5"/>
  <c r="M41" i="5"/>
  <c r="H41" i="5"/>
  <c r="AJ41" i="5"/>
  <c r="O41" i="5" l="1"/>
  <c r="P41" i="5"/>
  <c r="AC41" i="5"/>
  <c r="AO41" i="5" s="1"/>
  <c r="AA41" i="5"/>
  <c r="B13" i="7" l="1"/>
  <c r="B15" i="7" l="1"/>
  <c r="C13" i="7"/>
  <c r="C25" i="6"/>
  <c r="D12" i="7" l="1"/>
  <c r="D11" i="7"/>
  <c r="D35" i="7"/>
  <c r="D7" i="7"/>
  <c r="D33" i="7"/>
  <c r="D25" i="6" l="1"/>
  <c r="D13" i="7"/>
  <c r="D15" i="7" s="1"/>
  <c r="C15" i="7" l="1"/>
  <c r="D18" i="18" l="1"/>
  <c r="E18" i="18" s="1"/>
  <c r="D19" i="18"/>
  <c r="E19" i="18" s="1"/>
  <c r="D17" i="18"/>
  <c r="E17" i="18" s="1"/>
  <c r="D15" i="18"/>
  <c r="D16" i="18"/>
  <c r="E16" i="18" s="1"/>
  <c r="H19" i="18" l="1"/>
  <c r="H18" i="18"/>
  <c r="H17" i="18"/>
  <c r="H16" i="18"/>
  <c r="F19" i="18"/>
  <c r="G19" i="18"/>
  <c r="F16" i="18"/>
  <c r="G16" i="18"/>
  <c r="F17" i="18"/>
  <c r="G17" i="18"/>
  <c r="F18" i="18"/>
  <c r="G18" i="18"/>
  <c r="E15" i="18"/>
  <c r="D21" i="18"/>
  <c r="D23" i="18" s="1"/>
  <c r="J19" i="18" l="1"/>
  <c r="K19" i="18" s="1"/>
  <c r="J18" i="18"/>
  <c r="K18" i="18" s="1"/>
  <c r="J17" i="18"/>
  <c r="K17" i="18" s="1"/>
  <c r="J16" i="18"/>
  <c r="K16" i="18" s="1"/>
  <c r="G15" i="18"/>
  <c r="H15" i="18"/>
  <c r="G21" i="18"/>
  <c r="G23" i="18" s="1"/>
  <c r="E21" i="18"/>
  <c r="E23" i="18" s="1"/>
  <c r="F15" i="18"/>
  <c r="F21" i="18" s="1"/>
  <c r="F23" i="18" s="1"/>
  <c r="C24" i="15" l="1"/>
  <c r="E24" i="15"/>
  <c r="D24" i="15"/>
  <c r="E25" i="15"/>
  <c r="D25" i="15"/>
  <c r="C25" i="15"/>
  <c r="J15" i="18"/>
  <c r="J21" i="18" s="1"/>
  <c r="J23" i="18" s="1"/>
  <c r="K15" i="18"/>
  <c r="K21" i="18" s="1"/>
  <c r="K23" i="18" s="1"/>
  <c r="C31" i="15" l="1"/>
  <c r="G64" i="5"/>
  <c r="H64" i="5"/>
  <c r="C64" i="5"/>
  <c r="I64" i="5"/>
  <c r="M64" i="5"/>
  <c r="J64" i="5"/>
  <c r="K64" i="5"/>
  <c r="D64" i="5"/>
  <c r="L64" i="5"/>
  <c r="F64" i="5"/>
  <c r="N64" i="5"/>
  <c r="X64" i="5"/>
  <c r="Q64" i="5"/>
  <c r="Y64" i="5"/>
  <c r="R64" i="5"/>
  <c r="Z64" i="5"/>
  <c r="V64" i="5"/>
  <c r="S64" i="5"/>
  <c r="AA64" i="5"/>
  <c r="T64" i="5"/>
  <c r="U64" i="5"/>
  <c r="P64" i="5"/>
  <c r="W64" i="5"/>
  <c r="S63" i="5"/>
  <c r="AA63" i="5"/>
  <c r="T63" i="5"/>
  <c r="U63" i="5"/>
  <c r="Y63" i="5"/>
  <c r="V63" i="5"/>
  <c r="Q63" i="5"/>
  <c r="W63" i="5"/>
  <c r="W71" i="5" s="1"/>
  <c r="X63" i="5"/>
  <c r="P63" i="5"/>
  <c r="R63" i="5"/>
  <c r="Z63" i="5"/>
  <c r="D31" i="15"/>
  <c r="D37" i="15" s="1"/>
  <c r="D39" i="15" s="1"/>
  <c r="AG63" i="5"/>
  <c r="AH63" i="5"/>
  <c r="AI63" i="5"/>
  <c r="AJ63" i="5"/>
  <c r="AK63" i="5"/>
  <c r="AL63" i="5"/>
  <c r="AC63" i="5"/>
  <c r="AD63" i="5"/>
  <c r="AE63" i="5"/>
  <c r="AM63" i="5"/>
  <c r="AF63" i="5"/>
  <c r="AN63" i="5"/>
  <c r="E31" i="15"/>
  <c r="E37" i="15" s="1"/>
  <c r="E39" i="15" s="1"/>
  <c r="AD64" i="5"/>
  <c r="AL64" i="5"/>
  <c r="AE64" i="5"/>
  <c r="AM64" i="5"/>
  <c r="AF64" i="5"/>
  <c r="AN64" i="5"/>
  <c r="AG64" i="5"/>
  <c r="AH64" i="5"/>
  <c r="AI64" i="5"/>
  <c r="AC64" i="5"/>
  <c r="AJ64" i="5"/>
  <c r="AK64" i="5"/>
  <c r="J63" i="5"/>
  <c r="K63" i="5"/>
  <c r="D63" i="5"/>
  <c r="D71" i="5" s="1"/>
  <c r="L63" i="5"/>
  <c r="C63" i="5"/>
  <c r="E63" i="5"/>
  <c r="M63" i="5"/>
  <c r="F63" i="5"/>
  <c r="N63" i="5"/>
  <c r="N71" i="5" s="1"/>
  <c r="G63" i="5"/>
  <c r="G71" i="5" s="1"/>
  <c r="H63" i="5"/>
  <c r="I63" i="5"/>
  <c r="C37" i="15"/>
  <c r="C39" i="15" s="1"/>
  <c r="AI71" i="5" l="1"/>
  <c r="C71" i="5"/>
  <c r="C73" i="5" s="1"/>
  <c r="N73" i="5"/>
  <c r="F71" i="5"/>
  <c r="F73" i="5" s="1"/>
  <c r="AD71" i="5"/>
  <c r="L71" i="5"/>
  <c r="L73" i="5" s="1"/>
  <c r="V71" i="5"/>
  <c r="V72" i="5" s="1"/>
  <c r="AF71" i="5"/>
  <c r="AF73" i="5" s="1"/>
  <c r="AH71" i="5"/>
  <c r="AH73" i="5" s="1"/>
  <c r="AG71" i="5"/>
  <c r="AG72" i="5" s="1"/>
  <c r="Z71" i="5"/>
  <c r="Z72" i="5" s="1"/>
  <c r="AM71" i="5"/>
  <c r="AM73" i="5" s="1"/>
  <c r="Q71" i="5"/>
  <c r="Q72" i="5" s="1"/>
  <c r="J71" i="5"/>
  <c r="J73" i="5" s="1"/>
  <c r="H71" i="5"/>
  <c r="H73" i="5" s="1"/>
  <c r="I71" i="5"/>
  <c r="I72" i="5" s="1"/>
  <c r="E71" i="5"/>
  <c r="E73" i="5" s="1"/>
  <c r="K71" i="5"/>
  <c r="K72" i="5" s="1"/>
  <c r="Y71" i="5"/>
  <c r="Y73" i="5" s="1"/>
  <c r="AI73" i="5"/>
  <c r="AI72" i="5"/>
  <c r="W73" i="5"/>
  <c r="W72" i="5"/>
  <c r="AB64" i="5"/>
  <c r="D49" i="6" s="1"/>
  <c r="AE71" i="5"/>
  <c r="G73" i="5"/>
  <c r="G72" i="5"/>
  <c r="M71" i="5"/>
  <c r="AO64" i="5"/>
  <c r="E49" i="6" s="1"/>
  <c r="AC71" i="5"/>
  <c r="AO63" i="5"/>
  <c r="E48" i="6" s="1"/>
  <c r="U71" i="5"/>
  <c r="O63" i="5"/>
  <c r="C48" i="6" s="1"/>
  <c r="AL71" i="5"/>
  <c r="R71" i="5"/>
  <c r="T71" i="5"/>
  <c r="O64" i="5"/>
  <c r="C49" i="6" s="1"/>
  <c r="AD73" i="5"/>
  <c r="AD72" i="5"/>
  <c r="AK71" i="5"/>
  <c r="P71" i="5"/>
  <c r="AB63" i="5"/>
  <c r="AA71" i="5"/>
  <c r="D73" i="5"/>
  <c r="D72" i="5"/>
  <c r="AN71" i="5"/>
  <c r="AJ71" i="5"/>
  <c r="X71" i="5"/>
  <c r="S71" i="5"/>
  <c r="AB71" i="5" l="1"/>
  <c r="AO71" i="5"/>
  <c r="O71" i="5"/>
  <c r="F72" i="5"/>
  <c r="L72" i="5"/>
  <c r="V73" i="5"/>
  <c r="AF72" i="5"/>
  <c r="Z73" i="5"/>
  <c r="AG73" i="5"/>
  <c r="Q73" i="5"/>
  <c r="AH72" i="5"/>
  <c r="AM72" i="5"/>
  <c r="N72" i="5"/>
  <c r="H72" i="5"/>
  <c r="J72" i="5"/>
  <c r="I73" i="5"/>
  <c r="E55" i="6"/>
  <c r="E57" i="6" s="1"/>
  <c r="E60" i="6" s="1"/>
  <c r="E63" i="6" s="1"/>
  <c r="E66" i="6" s="1"/>
  <c r="E72" i="5"/>
  <c r="Y72" i="5"/>
  <c r="K73" i="5"/>
  <c r="C55" i="6"/>
  <c r="C57" i="6" s="1"/>
  <c r="C60" i="6" s="1"/>
  <c r="R73" i="5"/>
  <c r="R72" i="5"/>
  <c r="AK73" i="5"/>
  <c r="AK72" i="5"/>
  <c r="S73" i="5"/>
  <c r="S72" i="5"/>
  <c r="AL73" i="5"/>
  <c r="AL72" i="5"/>
  <c r="T73" i="5"/>
  <c r="T72" i="5"/>
  <c r="AN73" i="5"/>
  <c r="AN72" i="5"/>
  <c r="C72" i="5"/>
  <c r="AA73" i="5"/>
  <c r="AA72" i="5"/>
  <c r="U73" i="5"/>
  <c r="U72" i="5"/>
  <c r="M73" i="5"/>
  <c r="M72" i="5"/>
  <c r="AC73" i="5"/>
  <c r="AC72" i="5"/>
  <c r="X73" i="5"/>
  <c r="X72" i="5"/>
  <c r="AJ73" i="5"/>
  <c r="AJ72" i="5"/>
  <c r="D48" i="6"/>
  <c r="D55" i="6" s="1"/>
  <c r="D57" i="6" s="1"/>
  <c r="D60" i="6" s="1"/>
  <c r="D63" i="6" s="1"/>
  <c r="D66" i="6" s="1"/>
  <c r="AE73" i="5"/>
  <c r="AE72" i="5"/>
  <c r="P73" i="5"/>
  <c r="P72" i="5"/>
  <c r="O73" i="5" l="1"/>
  <c r="O72" i="5"/>
  <c r="C63" i="6"/>
  <c r="AO73" i="5"/>
  <c r="AB72" i="5"/>
  <c r="AB73" i="5"/>
  <c r="C75" i="5"/>
  <c r="D4" i="5" s="1"/>
  <c r="D75" i="5" s="1"/>
  <c r="E4" i="5" s="1"/>
  <c r="E75" i="5" s="1"/>
  <c r="F4" i="5" s="1"/>
  <c r="F75" i="5" s="1"/>
  <c r="G4" i="5" s="1"/>
  <c r="G75" i="5" s="1"/>
  <c r="H4" i="5" s="1"/>
  <c r="H75" i="5" s="1"/>
  <c r="I4" i="5" s="1"/>
  <c r="I75" i="5" s="1"/>
  <c r="J4" i="5" s="1"/>
  <c r="J75" i="5" s="1"/>
  <c r="K4" i="5" s="1"/>
  <c r="K75" i="5" s="1"/>
  <c r="L4" i="5" s="1"/>
  <c r="L75" i="5" s="1"/>
  <c r="M4" i="5" s="1"/>
  <c r="M75" i="5" s="1"/>
  <c r="N4" i="5" s="1"/>
  <c r="N75" i="5" s="1"/>
  <c r="P4" i="5" s="1"/>
  <c r="AO72" i="5"/>
  <c r="B34" i="7" l="1"/>
  <c r="C34" i="7" s="1"/>
  <c r="C37" i="7" s="1"/>
  <c r="C39" i="7" s="1"/>
  <c r="C66" i="6"/>
  <c r="O75" i="5"/>
  <c r="B6" i="7" s="1"/>
  <c r="B9" i="7" s="1"/>
  <c r="B18" i="7" s="1"/>
  <c r="P75" i="5"/>
  <c r="Q4" i="5" s="1"/>
  <c r="Q75" i="5" s="1"/>
  <c r="R4" i="5" s="1"/>
  <c r="R75" i="5" s="1"/>
  <c r="S4" i="5" s="1"/>
  <c r="S75" i="5" s="1"/>
  <c r="T4" i="5" s="1"/>
  <c r="T75" i="5" s="1"/>
  <c r="U4" i="5" s="1"/>
  <c r="U75" i="5" s="1"/>
  <c r="V4" i="5" s="1"/>
  <c r="V75" i="5" s="1"/>
  <c r="W4" i="5" s="1"/>
  <c r="W75" i="5" s="1"/>
  <c r="X4" i="5" s="1"/>
  <c r="X75" i="5" s="1"/>
  <c r="Y4" i="5" s="1"/>
  <c r="Y75" i="5" s="1"/>
  <c r="Z4" i="5" s="1"/>
  <c r="Z75" i="5" s="1"/>
  <c r="AA4" i="5" s="1"/>
  <c r="AA75" i="5" s="1"/>
  <c r="AC4" i="5" s="1"/>
  <c r="AB4" i="5"/>
  <c r="AB75" i="5" s="1"/>
  <c r="C6" i="7" s="1"/>
  <c r="C9" i="7" s="1"/>
  <c r="C18" i="7" s="1"/>
  <c r="B37" i="7" l="1"/>
  <c r="B39" i="7" s="1"/>
  <c r="D34" i="7"/>
  <c r="D37" i="7" s="1"/>
  <c r="D39" i="7" s="1"/>
  <c r="AO4" i="5"/>
  <c r="AO75" i="5" s="1"/>
  <c r="D6" i="7" s="1"/>
  <c r="D9" i="7" s="1"/>
  <c r="D18" i="7" s="1"/>
  <c r="AC75" i="5"/>
  <c r="AD4" i="5" s="1"/>
  <c r="AD75" i="5" s="1"/>
  <c r="AE4" i="5" s="1"/>
  <c r="AE75" i="5" s="1"/>
  <c r="AF4" i="5" s="1"/>
  <c r="AF75" i="5" s="1"/>
  <c r="AG4" i="5" s="1"/>
  <c r="AG75" i="5" s="1"/>
  <c r="AH4" i="5" s="1"/>
  <c r="AH75" i="5" s="1"/>
  <c r="AI4" i="5" s="1"/>
  <c r="AI75" i="5" s="1"/>
  <c r="AJ4" i="5" s="1"/>
  <c r="AJ75" i="5" s="1"/>
  <c r="AK4" i="5" s="1"/>
  <c r="AK75" i="5" s="1"/>
  <c r="AL4" i="5" s="1"/>
  <c r="AL75" i="5" s="1"/>
  <c r="AM4" i="5" s="1"/>
  <c r="AM75" i="5" s="1"/>
  <c r="AN4" i="5" s="1"/>
  <c r="AN75" i="5" s="1"/>
</calcChain>
</file>

<file path=xl/sharedStrings.xml><?xml version="1.0" encoding="utf-8"?>
<sst xmlns="http://schemas.openxmlformats.org/spreadsheetml/2006/main" count="298" uniqueCount="211">
  <si>
    <t>Startup</t>
  </si>
  <si>
    <t>Position</t>
  </si>
  <si>
    <t>Gross Profit</t>
  </si>
  <si>
    <t>Operating Expenses:</t>
  </si>
  <si>
    <t>Owner Draws / Distributions</t>
  </si>
  <si>
    <t>Cash</t>
  </si>
  <si>
    <t>Total Current Assets</t>
  </si>
  <si>
    <t>Fixed Assets</t>
  </si>
  <si>
    <t>Total Fixed Assets</t>
  </si>
  <si>
    <t>Total Liabilities</t>
  </si>
  <si>
    <t>Owner Contributions</t>
  </si>
  <si>
    <t>Ending Retained Earnings</t>
  </si>
  <si>
    <t>Total Equity</t>
  </si>
  <si>
    <t>Ending Cash Balance</t>
  </si>
  <si>
    <t>Total Revenue</t>
  </si>
  <si>
    <t>Revenue</t>
  </si>
  <si>
    <t xml:space="preserve">Total </t>
  </si>
  <si>
    <t>Y1</t>
  </si>
  <si>
    <t>Y2</t>
  </si>
  <si>
    <t>Owner Draws</t>
  </si>
  <si>
    <t>LOAN VALUES</t>
  </si>
  <si>
    <t>LOAN SUMMARY</t>
  </si>
  <si>
    <t>Loan amount</t>
  </si>
  <si>
    <t>Monthly payment</t>
  </si>
  <si>
    <t>Annual interest rate</t>
  </si>
  <si>
    <t>Number of payments</t>
  </si>
  <si>
    <t>Loan period in years</t>
  </si>
  <si>
    <t>Total interest</t>
  </si>
  <si>
    <t>Start date of loan</t>
  </si>
  <si>
    <t>Total cost of loan</t>
  </si>
  <si>
    <t>PMT NO.</t>
  </si>
  <si>
    <t>PAYMENT DATE</t>
  </si>
  <si>
    <t>BEGINNING BALANCE</t>
  </si>
  <si>
    <t>PAYMENT</t>
  </si>
  <si>
    <t>PRINCIPAL</t>
  </si>
  <si>
    <t>INTEREST</t>
  </si>
  <si>
    <t>ENDING BALANCE</t>
  </si>
  <si>
    <t>LOAN CALCULATOR</t>
  </si>
  <si>
    <t>Year 3</t>
  </si>
  <si>
    <t>Y3</t>
  </si>
  <si>
    <t>Depreciation expense</t>
  </si>
  <si>
    <t>Total Cost of Goods/Services</t>
  </si>
  <si>
    <t>Cost of Goods/Services:</t>
  </si>
  <si>
    <t>Revenue:</t>
  </si>
  <si>
    <t>Cash In</t>
  </si>
  <si>
    <t>Cash Out</t>
  </si>
  <si>
    <t>Total Operating Expense</t>
  </si>
  <si>
    <t>TOTAL SALES</t>
  </si>
  <si>
    <t>CM %</t>
  </si>
  <si>
    <t>Phone/Internet</t>
  </si>
  <si>
    <t>Operating Net Profit</t>
  </si>
  <si>
    <t>Total Direct Costs</t>
  </si>
  <si>
    <t>Operating Expenses</t>
  </si>
  <si>
    <t>Cost of Goods Sold</t>
  </si>
  <si>
    <t>Total Cost of Good Sold</t>
  </si>
  <si>
    <t>INCOME STATEMENT</t>
  </si>
  <si>
    <t>BALANCE SHEET</t>
  </si>
  <si>
    <t>ASSETS</t>
  </si>
  <si>
    <t>Inventory</t>
  </si>
  <si>
    <t>Inventory Purchases</t>
  </si>
  <si>
    <t>Leasehold Improvements</t>
  </si>
  <si>
    <t>Fixed Asset Purchases</t>
  </si>
  <si>
    <t>Operating Activities</t>
  </si>
  <si>
    <t>Financing &amp; Investing Activities</t>
  </si>
  <si>
    <t>Cash IN/OUT from Investing &amp; Financing</t>
  </si>
  <si>
    <t>Total Cash IN/OUT from Operating Activities</t>
  </si>
  <si>
    <t>Utilities</t>
  </si>
  <si>
    <t>EBITDA</t>
  </si>
  <si>
    <t>EBIT</t>
  </si>
  <si>
    <t>EBT</t>
  </si>
  <si>
    <t>Year 1</t>
  </si>
  <si>
    <t>Year 2</t>
  </si>
  <si>
    <t>Advertising</t>
  </si>
  <si>
    <t>Legal &amp; Professional</t>
  </si>
  <si>
    <t>Travel</t>
  </si>
  <si>
    <t>Small Business Cash Flow Projections</t>
  </si>
  <si>
    <t>Starting Balance (Cash on hand)</t>
  </si>
  <si>
    <t>Bank Fees</t>
  </si>
  <si>
    <t>Contract Labor (not COGS)</t>
  </si>
  <si>
    <t>Insurance (commercial liability)</t>
  </si>
  <si>
    <t xml:space="preserve">Licenses </t>
  </si>
  <si>
    <t>Fuel</t>
  </si>
  <si>
    <t>Postage/Shipping (not COGS)</t>
  </si>
  <si>
    <t>Rent or Lease - facility</t>
  </si>
  <si>
    <t>Rent or Lease - vehicles/equipment</t>
  </si>
  <si>
    <t xml:space="preserve">Repairs &amp; Maintenance </t>
  </si>
  <si>
    <t>Membership Dues</t>
  </si>
  <si>
    <t xml:space="preserve">Training </t>
  </si>
  <si>
    <t xml:space="preserve">Supplies </t>
  </si>
  <si>
    <t>Wages - base pay</t>
  </si>
  <si>
    <t>Wages - payroll taxes</t>
  </si>
  <si>
    <t>Wages - benefits</t>
  </si>
  <si>
    <t>Conferences/Tradeshows</t>
  </si>
  <si>
    <t>SALES ACTIVITY</t>
  </si>
  <si>
    <t>Total Operating Expenses</t>
  </si>
  <si>
    <t>PRODUCTS/SERVICES</t>
  </si>
  <si>
    <t>YEAR 1</t>
  </si>
  <si>
    <t>YEAR 2</t>
  </si>
  <si>
    <t>YEAR 3</t>
  </si>
  <si>
    <t>MONTHLY</t>
  </si>
  <si>
    <t>OPERATING EXPENSES</t>
  </si>
  <si>
    <t>Hourly Wages</t>
  </si>
  <si>
    <t>Salaries</t>
  </si>
  <si>
    <t>Tier 1</t>
  </si>
  <si>
    <t>Tier 2</t>
  </si>
  <si>
    <t>Tier 3</t>
  </si>
  <si>
    <t>Tier 4</t>
  </si>
  <si>
    <t>Benefts/Mo</t>
  </si>
  <si>
    <t>Gross Pay/Mo</t>
  </si>
  <si>
    <t>Other</t>
  </si>
  <si>
    <t xml:space="preserve">Meals </t>
  </si>
  <si>
    <t>Breakeven in sales per month</t>
  </si>
  <si>
    <t xml:space="preserve">Target Income </t>
  </si>
  <si>
    <t>Owner Draws (monthly)</t>
  </si>
  <si>
    <t>Thing 2</t>
  </si>
  <si>
    <t>Thing 3</t>
  </si>
  <si>
    <t>Thing 4</t>
  </si>
  <si>
    <t>Thing 5</t>
  </si>
  <si>
    <t>Thing 6</t>
  </si>
  <si>
    <t>Thing 7</t>
  </si>
  <si>
    <t>Direct Labor</t>
  </si>
  <si>
    <t>Contribution Margin</t>
  </si>
  <si>
    <t>TOTAL COSTS</t>
  </si>
  <si>
    <t>Direct Materials</t>
  </si>
  <si>
    <t>COST OF GOODS SOLD</t>
  </si>
  <si>
    <t>SALES REVENUE</t>
  </si>
  <si>
    <t>DIRECT COSTS</t>
  </si>
  <si>
    <t>TOTAL Y2</t>
  </si>
  <si>
    <t>TOTAL Y3</t>
  </si>
  <si>
    <t>TOTAL Y1</t>
  </si>
  <si>
    <t>SALES ITEMS</t>
  </si>
  <si>
    <t>Price</t>
  </si>
  <si>
    <t>GROSS MARGIN</t>
  </si>
  <si>
    <t># of employees</t>
  </si>
  <si>
    <t>Hours/mo</t>
  </si>
  <si>
    <t>Rate/Hr</t>
  </si>
  <si>
    <t>Tier 5</t>
  </si>
  <si>
    <t>Tier 6</t>
  </si>
  <si>
    <t>WAGES AND SALARIES</t>
  </si>
  <si>
    <t>Total Gross Pay/Yr</t>
  </si>
  <si>
    <t>Total Salaries</t>
  </si>
  <si>
    <t>Total Wages</t>
  </si>
  <si>
    <t>Total Wages &amp; Salaries</t>
  </si>
  <si>
    <t>Wages+Benefits/Mo</t>
  </si>
  <si>
    <t>Wages+Benefits/Yr</t>
  </si>
  <si>
    <t>Salaries+Benefits/Mo</t>
  </si>
  <si>
    <t>Salaries+Benefits/Yr</t>
  </si>
  <si>
    <t>Work Comp Insurance (1%)</t>
  </si>
  <si>
    <t>Unemployment Insurance (6%)</t>
  </si>
  <si>
    <t>FICA (7.65%)</t>
  </si>
  <si>
    <t>LIABILITIES &amp; EQUITY</t>
  </si>
  <si>
    <t>Liabilities</t>
  </si>
  <si>
    <t>Equity</t>
  </si>
  <si>
    <t>TOTAL ASSETS</t>
  </si>
  <si>
    <t>TOTAL LIABILITIES &amp; EQUITY</t>
  </si>
  <si>
    <t>Margin %</t>
  </si>
  <si>
    <t>Interest expense</t>
  </si>
  <si>
    <t>Thing 8</t>
  </si>
  <si>
    <t>Thing 9</t>
  </si>
  <si>
    <t>Thing 10</t>
  </si>
  <si>
    <t xml:space="preserve">Thing 1 </t>
  </si>
  <si>
    <t>Loan #1 Principal</t>
  </si>
  <si>
    <t>Loan #2 Principal</t>
  </si>
  <si>
    <t>Loan #2 Interest</t>
  </si>
  <si>
    <t>Bank Loan #1</t>
  </si>
  <si>
    <t>Bank Loan #2</t>
  </si>
  <si>
    <t>Loan #1</t>
  </si>
  <si>
    <t>Loan #2</t>
  </si>
  <si>
    <t>Taxes</t>
  </si>
  <si>
    <t>Net Income</t>
  </si>
  <si>
    <t>Software Subscriptions</t>
  </si>
  <si>
    <t>Loan #1 Interest</t>
  </si>
  <si>
    <t>Accumulated Depreciation</t>
  </si>
  <si>
    <t>Y1 M1</t>
  </si>
  <si>
    <t>Y1 M2</t>
  </si>
  <si>
    <t>Y1 M3</t>
  </si>
  <si>
    <t>Y1 M4</t>
  </si>
  <si>
    <t>Y1 M5</t>
  </si>
  <si>
    <t>Y1 M6</t>
  </si>
  <si>
    <t>Y1 M7</t>
  </si>
  <si>
    <t>Y1 M8</t>
  </si>
  <si>
    <t>Y1 M9</t>
  </si>
  <si>
    <t>Y1 M10</t>
  </si>
  <si>
    <t>Y1 M11</t>
  </si>
  <si>
    <t>Y1M12</t>
  </si>
  <si>
    <t>Y2 M1</t>
  </si>
  <si>
    <t>Y2 M2</t>
  </si>
  <si>
    <t>Y2 M3</t>
  </si>
  <si>
    <t>Y2 M4</t>
  </si>
  <si>
    <t>Y2 M5</t>
  </si>
  <si>
    <t>Y2 M6</t>
  </si>
  <si>
    <t>Y2 M7</t>
  </si>
  <si>
    <t>Y2 M8</t>
  </si>
  <si>
    <t>Y2 M9</t>
  </si>
  <si>
    <t>Y2 M10</t>
  </si>
  <si>
    <t>Y2 M11</t>
  </si>
  <si>
    <t>Y2 M12</t>
  </si>
  <si>
    <t>Y3 M1</t>
  </si>
  <si>
    <t>Y3 M2</t>
  </si>
  <si>
    <t>Y3 M3</t>
  </si>
  <si>
    <t>Y3 M4</t>
  </si>
  <si>
    <t>Y3 M5</t>
  </si>
  <si>
    <t>Y3 M6</t>
  </si>
  <si>
    <t>Y3 M7</t>
  </si>
  <si>
    <t>Y3 M8</t>
  </si>
  <si>
    <t>Y3 M9</t>
  </si>
  <si>
    <t>Y3 M10</t>
  </si>
  <si>
    <t>Y3 M11</t>
  </si>
  <si>
    <t>Y3 M12</t>
  </si>
  <si>
    <t>Y1 M12</t>
  </si>
  <si>
    <t>Annual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</si>
</sst>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_(&quot;$&quot;* #,##0_);_(&quot;$&quot;* \(#,##0\);_(&quot;$&quot;* &quot;-&quot;??_);_(@_)"/>
  </numFmts>
  <fonts count="41" x14ac:knownFonts="1">
    <font>
      <sz val="10"/>
      <color theme="1" tint="0.14990691854609822"/>
      <name val="Calibri"/>
      <family val="1"/>
      <scheme val="minor"/>
    </font>
    <font>
      <sz val="36"/>
      <color theme="4" tint="-0.24994659260841701"/>
      <name val="Calibri Light"/>
      <family val="2"/>
      <scheme val="major"/>
    </font>
    <font>
      <sz val="10"/>
      <color theme="1" tint="0.14990691854609822"/>
      <name val="Calibri"/>
      <family val="1"/>
      <scheme val="minor"/>
    </font>
    <font>
      <sz val="16"/>
      <color theme="3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sz val="12"/>
      <color theme="1"/>
      <name val="Calibri"/>
      <family val="2"/>
      <scheme val="minor"/>
    </font>
    <font>
      <sz val="9"/>
      <name val="Geneva"/>
      <family val="2"/>
    </font>
    <font>
      <b/>
      <sz val="16"/>
      <color theme="1" tint="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b/>
      <sz val="10"/>
      <color theme="1" tint="0.24994659260841701"/>
      <name val="Calibri Light"/>
      <family val="2"/>
      <scheme val="major"/>
    </font>
    <font>
      <i/>
      <sz val="9"/>
      <color rgb="FF7F7F7F"/>
      <name val="Calibri"/>
      <family val="2"/>
      <scheme val="minor"/>
    </font>
    <font>
      <sz val="10"/>
      <name val="Arial"/>
      <family val="2"/>
    </font>
    <font>
      <u/>
      <sz val="10"/>
      <color theme="10"/>
      <name val="Calibri"/>
      <family val="1"/>
      <scheme val="minor"/>
    </font>
    <font>
      <u/>
      <sz val="10"/>
      <color theme="11"/>
      <name val="Calibri"/>
      <family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 tint="0.14990691854609822"/>
      <name val="Arial"/>
      <family val="2"/>
    </font>
    <font>
      <b/>
      <sz val="10"/>
      <color theme="1"/>
      <name val="Arial"/>
      <family val="2"/>
    </font>
    <font>
      <b/>
      <sz val="10"/>
      <color theme="1" tint="0.14993743705557422"/>
      <name val="Arial"/>
      <family val="2"/>
    </font>
    <font>
      <b/>
      <sz val="10"/>
      <color theme="4"/>
      <name val="Arial"/>
      <family val="2"/>
    </font>
    <font>
      <b/>
      <sz val="10"/>
      <color theme="1" tint="0.1499069185460982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theme="2" tint="-0.749992370372631"/>
      <name val="Arial"/>
      <family val="2"/>
    </font>
    <font>
      <sz val="9"/>
      <color indexed="8"/>
      <name val="Arial"/>
      <family val="2"/>
    </font>
    <font>
      <sz val="9"/>
      <color indexed="63"/>
      <name val="Arial"/>
      <family val="2"/>
    </font>
    <font>
      <b/>
      <sz val="10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i/>
      <sz val="9"/>
      <color theme="2" tint="-0.749992370372631"/>
      <name val="Arial"/>
      <family val="2"/>
    </font>
    <font>
      <sz val="9"/>
      <name val="Arial"/>
      <family val="2"/>
    </font>
    <font>
      <sz val="10"/>
      <color theme="1" tint="0.2499465926084170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u/>
      <sz val="14"/>
      <color theme="1"/>
      <name val="Arial"/>
      <family val="2"/>
    </font>
    <font>
      <b/>
      <i/>
      <u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/>
    <xf numFmtId="0" fontId="1" fillId="0" borderId="2" applyNumberFormat="0" applyFill="0" applyProtection="0">
      <alignment vertical="center"/>
    </xf>
    <xf numFmtId="0" fontId="3" fillId="0" borderId="0" applyNumberFormat="0" applyFill="0" applyProtection="0"/>
    <xf numFmtId="0" fontId="4" fillId="0" borderId="1" applyNumberFormat="0" applyFill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2" applyNumberFormat="0" applyFill="0" applyProtection="0">
      <alignment vertical="center"/>
    </xf>
    <xf numFmtId="0" fontId="8" fillId="0" borderId="0">
      <alignment vertical="center"/>
    </xf>
    <xf numFmtId="0" fontId="9" fillId="0" borderId="5" applyNumberFormat="0" applyFill="0" applyProtection="0">
      <alignment vertical="center"/>
    </xf>
    <xf numFmtId="0" fontId="10" fillId="0" borderId="6" applyNumberFormat="0" applyProtection="0">
      <alignment vertical="center"/>
    </xf>
    <xf numFmtId="0" fontId="8" fillId="4" borderId="6" applyNumberForma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Protection="0"/>
    <xf numFmtId="0" fontId="2" fillId="0" borderId="0"/>
    <xf numFmtId="44" fontId="2" fillId="0" borderId="0" applyFont="0" applyFill="0" applyBorder="0" applyAlignment="0" applyProtection="0"/>
  </cellStyleXfs>
  <cellXfs count="226">
    <xf numFmtId="0" fontId="0" fillId="0" borderId="0" xfId="0"/>
    <xf numFmtId="0" fontId="16" fillId="0" borderId="0" xfId="0" applyFont="1"/>
    <xf numFmtId="0" fontId="16" fillId="0" borderId="0" xfId="31" applyFont="1"/>
    <xf numFmtId="0" fontId="18" fillId="2" borderId="0" xfId="31" applyFont="1" applyFill="1" applyAlignment="1">
      <alignment horizontal="left" indent="4"/>
    </xf>
    <xf numFmtId="0" fontId="18" fillId="0" borderId="0" xfId="31" applyFont="1" applyAlignment="1">
      <alignment horizontal="left" indent="3"/>
    </xf>
    <xf numFmtId="44" fontId="19" fillId="0" borderId="0" xfId="31" applyNumberFormat="1" applyFont="1"/>
    <xf numFmtId="0" fontId="18" fillId="6" borderId="0" xfId="31" applyFont="1" applyFill="1" applyAlignment="1">
      <alignment horizontal="left" indent="4"/>
    </xf>
    <xf numFmtId="0" fontId="18" fillId="2" borderId="0" xfId="31" applyFont="1" applyFill="1" applyAlignment="1">
      <alignment horizontal="left" indent="5"/>
    </xf>
    <xf numFmtId="0" fontId="18" fillId="0" borderId="0" xfId="31" applyFont="1" applyAlignment="1">
      <alignment horizontal="left" indent="5"/>
    </xf>
    <xf numFmtId="44" fontId="20" fillId="0" borderId="0" xfId="31" applyNumberFormat="1" applyFont="1"/>
    <xf numFmtId="44" fontId="18" fillId="0" borderId="0" xfId="31" applyNumberFormat="1" applyFont="1"/>
    <xf numFmtId="0" fontId="17" fillId="2" borderId="0" xfId="3" applyFont="1" applyFill="1" applyBorder="1" applyAlignment="1"/>
    <xf numFmtId="0" fontId="17" fillId="2" borderId="10" xfId="3" applyFont="1" applyFill="1" applyBorder="1" applyAlignment="1">
      <alignment horizontal="center"/>
    </xf>
    <xf numFmtId="0" fontId="18" fillId="6" borderId="11" xfId="31" applyFont="1" applyFill="1" applyBorder="1" applyAlignment="1">
      <alignment horizontal="left" indent="3"/>
    </xf>
    <xf numFmtId="166" fontId="17" fillId="6" borderId="14" xfId="31" applyNumberFormat="1" applyFont="1" applyFill="1" applyBorder="1" applyAlignment="1">
      <alignment horizontal="left" indent="3"/>
    </xf>
    <xf numFmtId="0" fontId="16" fillId="7" borderId="0" xfId="0" applyFont="1" applyFill="1"/>
    <xf numFmtId="0" fontId="20" fillId="7" borderId="10" xfId="0" applyFont="1" applyFill="1" applyBorder="1" applyAlignment="1">
      <alignment horizontal="center"/>
    </xf>
    <xf numFmtId="0" fontId="21" fillId="0" borderId="0" xfId="6" applyFont="1"/>
    <xf numFmtId="0" fontId="21" fillId="0" borderId="0" xfId="6" applyFont="1" applyAlignment="1">
      <alignment horizontal="center"/>
    </xf>
    <xf numFmtId="0" fontId="23" fillId="2" borderId="0" xfId="6" applyFont="1" applyFill="1"/>
    <xf numFmtId="0" fontId="23" fillId="2" borderId="0" xfId="6" applyFont="1" applyFill="1" applyAlignment="1">
      <alignment horizontal="center"/>
    </xf>
    <xf numFmtId="0" fontId="21" fillId="0" borderId="0" xfId="6" applyFont="1" applyAlignment="1">
      <alignment horizontal="left" indent="2"/>
    </xf>
    <xf numFmtId="0" fontId="23" fillId="6" borderId="3" xfId="6" applyFont="1" applyFill="1" applyBorder="1" applyAlignment="1">
      <alignment horizontal="right"/>
    </xf>
    <xf numFmtId="0" fontId="21" fillId="0" borderId="0" xfId="6" applyFont="1" applyAlignment="1">
      <alignment horizontal="left"/>
    </xf>
    <xf numFmtId="0" fontId="24" fillId="0" borderId="0" xfId="7" applyFont="1" applyAlignment="1" applyProtection="1">
      <alignment horizontal="left" indent="2"/>
      <protection locked="0"/>
    </xf>
    <xf numFmtId="0" fontId="23" fillId="6" borderId="3" xfId="6" applyFont="1" applyFill="1" applyBorder="1" applyAlignment="1" applyProtection="1">
      <alignment horizontal="right"/>
      <protection locked="0"/>
    </xf>
    <xf numFmtId="0" fontId="23" fillId="0" borderId="0" xfId="6" applyFont="1"/>
    <xf numFmtId="0" fontId="23" fillId="0" borderId="0" xfId="6" applyFont="1" applyProtection="1">
      <protection locked="0"/>
    </xf>
    <xf numFmtId="0" fontId="21" fillId="0" borderId="4" xfId="6" applyFont="1" applyBorder="1" applyAlignment="1" applyProtection="1">
      <alignment horizontal="left" indent="2"/>
      <protection locked="0"/>
    </xf>
    <xf numFmtId="0" fontId="23" fillId="6" borderId="0" xfId="6" applyFont="1" applyFill="1" applyAlignment="1" applyProtection="1">
      <alignment horizontal="right"/>
      <protection locked="0"/>
    </xf>
    <xf numFmtId="8" fontId="23" fillId="0" borderId="0" xfId="11" applyNumberFormat="1" applyFont="1" applyBorder="1" applyAlignment="1">
      <alignment horizontal="right"/>
    </xf>
    <xf numFmtId="0" fontId="21" fillId="0" borderId="0" xfId="6" applyFont="1" applyProtection="1">
      <protection locked="0"/>
    </xf>
    <xf numFmtId="6" fontId="21" fillId="0" borderId="0" xfId="6" applyNumberFormat="1" applyFont="1" applyAlignment="1">
      <alignment horizontal="center"/>
    </xf>
    <xf numFmtId="0" fontId="22" fillId="0" borderId="0" xfId="30" applyFont="1" applyFill="1" applyAlignment="1">
      <alignment vertical="center"/>
    </xf>
    <xf numFmtId="0" fontId="25" fillId="0" borderId="0" xfId="0" applyFont="1"/>
    <xf numFmtId="0" fontId="21" fillId="0" borderId="0" xfId="31" applyFont="1"/>
    <xf numFmtId="44" fontId="25" fillId="0" borderId="0" xfId="0" applyNumberFormat="1" applyFont="1"/>
    <xf numFmtId="9" fontId="25" fillId="0" borderId="0" xfId="29" applyFont="1"/>
    <xf numFmtId="44" fontId="23" fillId="0" borderId="0" xfId="31" applyNumberFormat="1" applyFont="1"/>
    <xf numFmtId="0" fontId="23" fillId="6" borderId="15" xfId="31" applyFont="1" applyFill="1" applyBorder="1" applyAlignment="1">
      <alignment horizontal="center" vertical="center"/>
    </xf>
    <xf numFmtId="0" fontId="21" fillId="0" borderId="0" xfId="31" applyFont="1" applyAlignment="1">
      <alignment horizontal="left" vertical="center"/>
    </xf>
    <xf numFmtId="166" fontId="21" fillId="0" borderId="0" xfId="31" applyNumberFormat="1" applyFont="1"/>
    <xf numFmtId="0" fontId="23" fillId="0" borderId="0" xfId="31" applyFont="1" applyAlignment="1">
      <alignment horizontal="right"/>
    </xf>
    <xf numFmtId="8" fontId="21" fillId="0" borderId="0" xfId="31" applyNumberFormat="1" applyFont="1"/>
    <xf numFmtId="0" fontId="25" fillId="0" borderId="0" xfId="31" applyFont="1"/>
    <xf numFmtId="0" fontId="20" fillId="7" borderId="15" xfId="0" applyFont="1" applyFill="1" applyBorder="1" applyAlignment="1">
      <alignment horizontal="center"/>
    </xf>
    <xf numFmtId="0" fontId="17" fillId="2" borderId="15" xfId="3" applyFont="1" applyFill="1" applyBorder="1" applyAlignment="1">
      <alignment horizontal="center"/>
    </xf>
    <xf numFmtId="166" fontId="17" fillId="6" borderId="16" xfId="31" applyNumberFormat="1" applyFont="1" applyFill="1" applyBorder="1" applyAlignment="1">
      <alignment horizontal="left" indent="3"/>
    </xf>
    <xf numFmtId="0" fontId="20" fillId="0" borderId="0" xfId="0" applyFont="1"/>
    <xf numFmtId="166" fontId="16" fillId="0" borderId="0" xfId="0" applyNumberFormat="1" applyFont="1"/>
    <xf numFmtId="166" fontId="20" fillId="0" borderId="0" xfId="0" applyNumberFormat="1" applyFont="1"/>
    <xf numFmtId="0" fontId="20" fillId="6" borderId="11" xfId="0" applyFont="1" applyFill="1" applyBorder="1"/>
    <xf numFmtId="0" fontId="16" fillId="6" borderId="11" xfId="0" applyFont="1" applyFill="1" applyBorder="1"/>
    <xf numFmtId="166" fontId="20" fillId="6" borderId="11" xfId="0" applyNumberFormat="1" applyFont="1" applyFill="1" applyBorder="1"/>
    <xf numFmtId="0" fontId="15" fillId="0" borderId="0" xfId="6" applyFont="1"/>
    <xf numFmtId="0" fontId="28" fillId="0" borderId="0" xfId="6" applyFont="1"/>
    <xf numFmtId="0" fontId="14" fillId="2" borderId="8" xfId="6" applyFont="1" applyFill="1" applyBorder="1"/>
    <xf numFmtId="0" fontId="14" fillId="2" borderId="8" xfId="6" applyFont="1" applyFill="1" applyBorder="1" applyAlignment="1">
      <alignment horizontal="center"/>
    </xf>
    <xf numFmtId="0" fontId="15" fillId="0" borderId="0" xfId="6" applyFont="1" applyAlignment="1">
      <alignment horizontal="left" indent="2"/>
    </xf>
    <xf numFmtId="6" fontId="15" fillId="0" borderId="0" xfId="6" applyNumberFormat="1" applyFont="1" applyAlignment="1">
      <alignment horizontal="right"/>
    </xf>
    <xf numFmtId="0" fontId="14" fillId="0" borderId="0" xfId="6" applyFont="1"/>
    <xf numFmtId="9" fontId="15" fillId="0" borderId="0" xfId="12" applyFont="1"/>
    <xf numFmtId="0" fontId="14" fillId="6" borderId="3" xfId="6" applyFont="1" applyFill="1" applyBorder="1"/>
    <xf numFmtId="6" fontId="14" fillId="6" borderId="3" xfId="6" applyNumberFormat="1" applyFont="1" applyFill="1" applyBorder="1" applyAlignment="1">
      <alignment horizontal="right"/>
    </xf>
    <xf numFmtId="6" fontId="14" fillId="0" borderId="0" xfId="6" applyNumberFormat="1" applyFont="1" applyAlignment="1">
      <alignment horizontal="right"/>
    </xf>
    <xf numFmtId="164" fontId="15" fillId="0" borderId="0" xfId="11" applyFont="1"/>
    <xf numFmtId="164" fontId="15" fillId="0" borderId="0" xfId="11" applyFont="1" applyFill="1"/>
    <xf numFmtId="6" fontId="14" fillId="2" borderId="8" xfId="6" applyNumberFormat="1" applyFont="1" applyFill="1" applyBorder="1" applyAlignment="1">
      <alignment horizontal="right"/>
    </xf>
    <xf numFmtId="0" fontId="14" fillId="0" borderId="0" xfId="6" applyFont="1" applyAlignment="1">
      <alignment horizontal="left"/>
    </xf>
    <xf numFmtId="6" fontId="15" fillId="0" borderId="0" xfId="12" applyNumberFormat="1" applyFont="1"/>
    <xf numFmtId="6" fontId="15" fillId="0" borderId="0" xfId="12" applyNumberFormat="1" applyFont="1" applyFill="1"/>
    <xf numFmtId="6" fontId="15" fillId="0" borderId="0" xfId="6" applyNumberFormat="1" applyFont="1"/>
    <xf numFmtId="8" fontId="15" fillId="0" borderId="0" xfId="6" applyNumberFormat="1" applyFont="1"/>
    <xf numFmtId="0" fontId="11" fillId="0" borderId="0" xfId="14" applyFont="1" applyAlignment="1">
      <alignment horizontal="center"/>
    </xf>
    <xf numFmtId="0" fontId="11" fillId="0" borderId="0" xfId="14" applyFont="1">
      <alignment vertical="center"/>
    </xf>
    <xf numFmtId="0" fontId="11" fillId="0" borderId="0" xfId="14" applyFont="1" applyAlignment="1"/>
    <xf numFmtId="0" fontId="30" fillId="0" borderId="0" xfId="14" applyFont="1" applyAlignment="1">
      <alignment horizontal="left"/>
    </xf>
    <xf numFmtId="0" fontId="31" fillId="0" borderId="0" xfId="14" applyFont="1" applyAlignment="1">
      <alignment horizontal="left" vertical="center"/>
    </xf>
    <xf numFmtId="0" fontId="32" fillId="5" borderId="5" xfId="15" applyFont="1" applyFill="1">
      <alignment vertical="center"/>
    </xf>
    <xf numFmtId="0" fontId="33" fillId="0" borderId="0" xfId="14" applyFont="1">
      <alignment vertical="center"/>
    </xf>
    <xf numFmtId="0" fontId="34" fillId="0" borderId="6" xfId="16" applyFont="1">
      <alignment vertical="center"/>
    </xf>
    <xf numFmtId="165" fontId="33" fillId="4" borderId="6" xfId="17" applyNumberFormat="1" applyFont="1"/>
    <xf numFmtId="0" fontId="35" fillId="0" borderId="0" xfId="14" applyFont="1">
      <alignment vertical="center"/>
    </xf>
    <xf numFmtId="0" fontId="35" fillId="0" borderId="0" xfId="14" applyFont="1" applyAlignment="1">
      <alignment horizontal="center"/>
    </xf>
    <xf numFmtId="0" fontId="33" fillId="4" borderId="6" xfId="17" applyFont="1"/>
    <xf numFmtId="0" fontId="35" fillId="0" borderId="0" xfId="14" applyFont="1" applyAlignment="1">
      <alignment horizontal="left"/>
    </xf>
    <xf numFmtId="14" fontId="35" fillId="0" borderId="0" xfId="14" applyNumberFormat="1" applyFont="1" applyAlignment="1">
      <alignment horizontal="right"/>
    </xf>
    <xf numFmtId="0" fontId="33" fillId="0" borderId="0" xfId="14" applyFont="1" applyAlignment="1">
      <alignment horizontal="left" vertical="center" wrapText="1"/>
    </xf>
    <xf numFmtId="0" fontId="33" fillId="0" borderId="0" xfId="14" applyFont="1" applyAlignment="1">
      <alignment horizontal="right" vertical="center" wrapText="1"/>
    </xf>
    <xf numFmtId="0" fontId="11" fillId="0" borderId="0" xfId="14" applyFont="1" applyAlignment="1">
      <alignment wrapText="1"/>
    </xf>
    <xf numFmtId="0" fontId="36" fillId="0" borderId="0" xfId="14" applyFont="1" applyAlignment="1">
      <alignment horizontal="left" vertical="center"/>
    </xf>
    <xf numFmtId="14" fontId="36" fillId="0" borderId="0" xfId="14" applyNumberFormat="1" applyFont="1" applyAlignment="1">
      <alignment horizontal="left" vertical="center"/>
    </xf>
    <xf numFmtId="165" fontId="16" fillId="0" borderId="0" xfId="18" applyNumberFormat="1" applyFont="1" applyFill="1" applyBorder="1" applyAlignment="1">
      <alignment horizontal="right" vertical="center"/>
    </xf>
    <xf numFmtId="165" fontId="11" fillId="0" borderId="0" xfId="14" applyNumberFormat="1" applyFont="1">
      <alignment vertical="center"/>
    </xf>
    <xf numFmtId="44" fontId="35" fillId="0" borderId="0" xfId="14" applyNumberFormat="1" applyFont="1" applyAlignment="1">
      <alignment horizontal="center"/>
    </xf>
    <xf numFmtId="166" fontId="25" fillId="8" borderId="10" xfId="7" applyNumberFormat="1" applyFont="1" applyFill="1" applyBorder="1" applyAlignment="1" applyProtection="1">
      <alignment horizontal="left"/>
      <protection locked="0"/>
    </xf>
    <xf numFmtId="166" fontId="25" fillId="8" borderId="15" xfId="7" applyNumberFormat="1" applyFont="1" applyFill="1" applyBorder="1" applyAlignment="1" applyProtection="1">
      <alignment horizontal="left"/>
      <protection locked="0"/>
    </xf>
    <xf numFmtId="0" fontId="17" fillId="2" borderId="7" xfId="30" applyFont="1" applyFill="1" applyBorder="1" applyAlignment="1">
      <alignment vertical="center"/>
    </xf>
    <xf numFmtId="0" fontId="17" fillId="2" borderId="7" xfId="0" applyFont="1" applyFill="1" applyBorder="1"/>
    <xf numFmtId="0" fontId="25" fillId="2" borderId="7" xfId="0" applyFont="1" applyFill="1" applyBorder="1"/>
    <xf numFmtId="0" fontId="17" fillId="2" borderId="7" xfId="31" applyFont="1" applyFill="1" applyBorder="1"/>
    <xf numFmtId="0" fontId="17" fillId="2" borderId="7" xfId="3" applyFont="1" applyFill="1" applyBorder="1"/>
    <xf numFmtId="0" fontId="26" fillId="2" borderId="7" xfId="3" applyFont="1" applyFill="1" applyBorder="1" applyAlignment="1">
      <alignment horizontal="center" vertical="center" wrapText="1"/>
    </xf>
    <xf numFmtId="0" fontId="26" fillId="2" borderId="18" xfId="31" applyFont="1" applyFill="1" applyBorder="1" applyAlignment="1">
      <alignment horizontal="center" vertical="center" wrapText="1"/>
    </xf>
    <xf numFmtId="0" fontId="17" fillId="2" borderId="11" xfId="31" applyFont="1" applyFill="1" applyBorder="1" applyAlignment="1">
      <alignment horizontal="right"/>
    </xf>
    <xf numFmtId="0" fontId="17" fillId="0" borderId="0" xfId="30" applyFont="1" applyFill="1" applyAlignment="1">
      <alignment vertical="center"/>
    </xf>
    <xf numFmtId="166" fontId="15" fillId="0" borderId="0" xfId="8" applyNumberFormat="1" applyFont="1" applyBorder="1"/>
    <xf numFmtId="166" fontId="14" fillId="0" borderId="0" xfId="8" applyNumberFormat="1" applyFont="1" applyBorder="1" applyAlignment="1">
      <alignment horizontal="center"/>
    </xf>
    <xf numFmtId="0" fontId="25" fillId="0" borderId="0" xfId="31" applyFont="1" applyAlignment="1">
      <alignment horizontal="left"/>
    </xf>
    <xf numFmtId="166" fontId="25" fillId="0" borderId="0" xfId="0" applyNumberFormat="1" applyFont="1"/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6" fontId="16" fillId="0" borderId="0" xfId="32" applyNumberFormat="1" applyFont="1" applyFill="1"/>
    <xf numFmtId="166" fontId="20" fillId="6" borderId="11" xfId="32" applyNumberFormat="1" applyFont="1" applyFill="1" applyBorder="1"/>
    <xf numFmtId="44" fontId="16" fillId="0" borderId="0" xfId="0" applyNumberFormat="1" applyFont="1"/>
    <xf numFmtId="44" fontId="20" fillId="6" borderId="11" xfId="0" applyNumberFormat="1" applyFont="1" applyFill="1" applyBorder="1"/>
    <xf numFmtId="0" fontId="20" fillId="6" borderId="0" xfId="0" applyFont="1" applyFill="1" applyAlignment="1">
      <alignment horizontal="left" vertical="center" wrapText="1"/>
    </xf>
    <xf numFmtId="0" fontId="20" fillId="6" borderId="0" xfId="0" applyFont="1" applyFill="1" applyAlignment="1">
      <alignment vertical="center"/>
    </xf>
    <xf numFmtId="9" fontId="25" fillId="0" borderId="0" xfId="0" applyNumberFormat="1" applyFont="1"/>
    <xf numFmtId="0" fontId="14" fillId="6" borderId="8" xfId="6" applyFont="1" applyFill="1" applyBorder="1"/>
    <xf numFmtId="6" fontId="15" fillId="6" borderId="8" xfId="6" applyNumberFormat="1" applyFont="1" applyFill="1" applyBorder="1" applyAlignment="1">
      <alignment horizontal="right"/>
    </xf>
    <xf numFmtId="44" fontId="17" fillId="2" borderId="11" xfId="31" applyNumberFormat="1" applyFont="1" applyFill="1" applyBorder="1"/>
    <xf numFmtId="44" fontId="17" fillId="2" borderId="16" xfId="31" applyNumberFormat="1" applyFont="1" applyFill="1" applyBorder="1"/>
    <xf numFmtId="0" fontId="17" fillId="0" borderId="15" xfId="0" applyFont="1" applyBorder="1"/>
    <xf numFmtId="0" fontId="17" fillId="2" borderId="17" xfId="0" applyFont="1" applyFill="1" applyBorder="1"/>
    <xf numFmtId="8" fontId="23" fillId="0" borderId="15" xfId="31" applyNumberFormat="1" applyFont="1" applyBorder="1"/>
    <xf numFmtId="166" fontId="22" fillId="0" borderId="0" xfId="7" applyNumberFormat="1" applyFont="1" applyAlignment="1">
      <alignment horizontal="center" vertical="center"/>
    </xf>
    <xf numFmtId="166" fontId="15" fillId="0" borderId="0" xfId="7" applyNumberFormat="1" applyFont="1"/>
    <xf numFmtId="166" fontId="14" fillId="0" borderId="0" xfId="7" applyNumberFormat="1" applyFont="1"/>
    <xf numFmtId="166" fontId="14" fillId="3" borderId="0" xfId="7" applyNumberFormat="1" applyFont="1" applyFill="1" applyAlignment="1" applyProtection="1">
      <alignment horizontal="center"/>
      <protection locked="0"/>
    </xf>
    <xf numFmtId="166" fontId="15" fillId="0" borderId="0" xfId="7" applyNumberFormat="1" applyFont="1" applyAlignment="1">
      <alignment horizontal="center"/>
    </xf>
    <xf numFmtId="166" fontId="15" fillId="3" borderId="0" xfId="7" applyNumberFormat="1" applyFont="1" applyFill="1" applyAlignment="1" applyProtection="1">
      <alignment horizontal="center"/>
      <protection locked="0"/>
    </xf>
    <xf numFmtId="166" fontId="14" fillId="0" borderId="0" xfId="7" applyNumberFormat="1" applyFont="1" applyAlignment="1">
      <alignment horizontal="center"/>
    </xf>
    <xf numFmtId="166" fontId="14" fillId="2" borderId="0" xfId="7" applyNumberFormat="1" applyFont="1" applyFill="1" applyProtection="1">
      <protection locked="0"/>
    </xf>
    <xf numFmtId="166" fontId="15" fillId="0" borderId="0" xfId="7" applyNumberFormat="1" applyFont="1" applyProtection="1">
      <protection locked="0"/>
    </xf>
    <xf numFmtId="166" fontId="37" fillId="7" borderId="0" xfId="7" applyNumberFormat="1" applyFont="1" applyFill="1" applyAlignment="1">
      <alignment horizontal="left" vertical="center"/>
    </xf>
    <xf numFmtId="166" fontId="38" fillId="0" borderId="0" xfId="7" applyNumberFormat="1" applyFont="1" applyAlignment="1">
      <alignment horizontal="center"/>
    </xf>
    <xf numFmtId="166" fontId="14" fillId="2" borderId="0" xfId="7" applyNumberFormat="1" applyFont="1" applyFill="1" applyAlignment="1">
      <alignment horizontal="left" vertical="center"/>
    </xf>
    <xf numFmtId="166" fontId="15" fillId="0" borderId="0" xfId="7" applyNumberFormat="1" applyFont="1" applyAlignment="1" applyProtection="1">
      <alignment horizontal="left" indent="2"/>
      <protection locked="0"/>
    </xf>
    <xf numFmtId="166" fontId="15" fillId="0" borderId="0" xfId="7" applyNumberFormat="1" applyFont="1" applyAlignment="1">
      <alignment horizontal="left" indent="2"/>
    </xf>
    <xf numFmtId="166" fontId="14" fillId="2" borderId="0" xfId="7" applyNumberFormat="1" applyFont="1" applyFill="1" applyAlignment="1">
      <alignment horizontal="right"/>
    </xf>
    <xf numFmtId="166" fontId="14" fillId="6" borderId="0" xfId="7" applyNumberFormat="1" applyFont="1" applyFill="1" applyAlignment="1">
      <alignment horizontal="right"/>
    </xf>
    <xf numFmtId="166" fontId="14" fillId="2" borderId="0" xfId="7" applyNumberFormat="1" applyFont="1" applyFill="1" applyAlignment="1">
      <alignment horizontal="left"/>
    </xf>
    <xf numFmtId="166" fontId="14" fillId="0" borderId="0" xfId="7" applyNumberFormat="1" applyFont="1" applyAlignment="1">
      <alignment horizontal="left" vertical="center"/>
    </xf>
    <xf numFmtId="0" fontId="26" fillId="2" borderId="0" xfId="31" applyFont="1" applyFill="1" applyAlignment="1">
      <alignment horizontal="center" vertical="center" wrapText="1"/>
    </xf>
    <xf numFmtId="44" fontId="18" fillId="2" borderId="0" xfId="32" applyFont="1" applyFill="1" applyAlignment="1">
      <alignment horizontal="left" indent="5"/>
    </xf>
    <xf numFmtId="166" fontId="25" fillId="0" borderId="15" xfId="31" applyNumberFormat="1" applyFont="1" applyBorder="1"/>
    <xf numFmtId="9" fontId="18" fillId="6" borderId="0" xfId="29" applyFont="1" applyFill="1" applyAlignment="1">
      <alignment horizontal="right"/>
    </xf>
    <xf numFmtId="38" fontId="23" fillId="0" borderId="15" xfId="31" applyNumberFormat="1" applyFont="1" applyBorder="1"/>
    <xf numFmtId="8" fontId="21" fillId="0" borderId="0" xfId="6" applyNumberFormat="1" applyFont="1" applyAlignment="1">
      <alignment horizontal="right"/>
    </xf>
    <xf numFmtId="8" fontId="23" fillId="6" borderId="3" xfId="6" applyNumberFormat="1" applyFont="1" applyFill="1" applyBorder="1" applyAlignment="1">
      <alignment horizontal="right"/>
    </xf>
    <xf numFmtId="8" fontId="21" fillId="2" borderId="0" xfId="6" applyNumberFormat="1" applyFont="1" applyFill="1" applyAlignment="1">
      <alignment horizontal="right"/>
    </xf>
    <xf numFmtId="8" fontId="23" fillId="6" borderId="3" xfId="11" applyNumberFormat="1" applyFont="1" applyFill="1" applyBorder="1" applyAlignment="1">
      <alignment horizontal="right"/>
    </xf>
    <xf numFmtId="8" fontId="23" fillId="6" borderId="0" xfId="11" applyNumberFormat="1" applyFont="1" applyFill="1" applyBorder="1" applyAlignment="1">
      <alignment horizontal="right"/>
    </xf>
    <xf numFmtId="8" fontId="21" fillId="0" borderId="0" xfId="6" applyNumberFormat="1" applyFont="1" applyAlignment="1">
      <alignment horizontal="center"/>
    </xf>
    <xf numFmtId="8" fontId="21" fillId="0" borderId="0" xfId="6" applyNumberFormat="1" applyFont="1"/>
    <xf numFmtId="6" fontId="15" fillId="8" borderId="0" xfId="8" applyNumberFormat="1" applyFont="1" applyFill="1" applyBorder="1" applyProtection="1">
      <protection locked="0"/>
    </xf>
    <xf numFmtId="6" fontId="15" fillId="2" borderId="0" xfId="7" applyNumberFormat="1" applyFont="1" applyFill="1"/>
    <xf numFmtId="6" fontId="14" fillId="2" borderId="0" xfId="7" applyNumberFormat="1" applyFont="1" applyFill="1"/>
    <xf numFmtId="6" fontId="15" fillId="0" borderId="0" xfId="8" applyNumberFormat="1" applyFont="1" applyFill="1" applyBorder="1" applyProtection="1">
      <protection locked="0"/>
    </xf>
    <xf numFmtId="6" fontId="15" fillId="0" borderId="0" xfId="7" applyNumberFormat="1" applyFont="1"/>
    <xf numFmtId="6" fontId="14" fillId="0" borderId="0" xfId="7" applyNumberFormat="1" applyFont="1"/>
    <xf numFmtId="6" fontId="39" fillId="7" borderId="0" xfId="7" applyNumberFormat="1" applyFont="1" applyFill="1" applyAlignment="1">
      <alignment horizontal="center" vertical="center"/>
    </xf>
    <xf numFmtId="6" fontId="40" fillId="2" borderId="0" xfId="7" applyNumberFormat="1" applyFont="1" applyFill="1" applyAlignment="1">
      <alignment horizontal="center" vertical="center"/>
    </xf>
    <xf numFmtId="6" fontId="15" fillId="0" borderId="0" xfId="7" applyNumberFormat="1" applyFont="1" applyProtection="1">
      <protection locked="0"/>
    </xf>
    <xf numFmtId="6" fontId="15" fillId="8" borderId="0" xfId="7" applyNumberFormat="1" applyFont="1" applyFill="1" applyProtection="1">
      <protection locked="0"/>
    </xf>
    <xf numFmtId="6" fontId="37" fillId="7" borderId="0" xfId="7" applyNumberFormat="1" applyFont="1" applyFill="1"/>
    <xf numFmtId="6" fontId="14" fillId="6" borderId="0" xfId="8" applyNumberFormat="1" applyFont="1" applyFill="1" applyBorder="1"/>
    <xf numFmtId="6" fontId="15" fillId="2" borderId="0" xfId="8" applyNumberFormat="1" applyFont="1" applyFill="1" applyBorder="1"/>
    <xf numFmtId="6" fontId="15" fillId="0" borderId="0" xfId="8" applyNumberFormat="1" applyFont="1" applyBorder="1"/>
    <xf numFmtId="6" fontId="14" fillId="6" borderId="0" xfId="7" applyNumberFormat="1" applyFont="1" applyFill="1"/>
    <xf numFmtId="6" fontId="14" fillId="6" borderId="0" xfId="8" applyNumberFormat="1" applyFont="1" applyFill="1" applyBorder="1" applyProtection="1"/>
    <xf numFmtId="6" fontId="14" fillId="2" borderId="0" xfId="8" applyNumberFormat="1" applyFont="1" applyFill="1" applyBorder="1" applyProtection="1"/>
    <xf numFmtId="6" fontId="40" fillId="0" borderId="0" xfId="7" applyNumberFormat="1" applyFont="1" applyAlignment="1">
      <alignment horizontal="center" vertical="center"/>
    </xf>
    <xf numFmtId="6" fontId="15" fillId="0" borderId="0" xfId="8" applyNumberFormat="1" applyFont="1" applyBorder="1" applyProtection="1"/>
    <xf numFmtId="6" fontId="15" fillId="0" borderId="0" xfId="8" applyNumberFormat="1" applyFont="1" applyFill="1" applyBorder="1" applyProtection="1"/>
    <xf numFmtId="0" fontId="26" fillId="8" borderId="0" xfId="3" applyFont="1" applyFill="1" applyBorder="1" applyAlignment="1" applyProtection="1">
      <alignment horizontal="center" vertical="center" wrapText="1"/>
      <protection locked="0"/>
    </xf>
    <xf numFmtId="0" fontId="26" fillId="8" borderId="9" xfId="3" applyFont="1" applyFill="1" applyBorder="1" applyAlignment="1" applyProtection="1">
      <alignment horizontal="center" vertical="center" wrapText="1"/>
      <protection locked="0"/>
    </xf>
    <xf numFmtId="0" fontId="21" fillId="8" borderId="0" xfId="31" applyFont="1" applyFill="1" applyProtection="1">
      <protection locked="0"/>
    </xf>
    <xf numFmtId="44" fontId="21" fillId="8" borderId="0" xfId="31" applyNumberFormat="1" applyFont="1" applyFill="1" applyProtection="1">
      <protection locked="0"/>
    </xf>
    <xf numFmtId="44" fontId="21" fillId="8" borderId="10" xfId="31" applyNumberFormat="1" applyFont="1" applyFill="1" applyBorder="1" applyProtection="1">
      <protection locked="0"/>
    </xf>
    <xf numFmtId="44" fontId="21" fillId="8" borderId="11" xfId="31" applyNumberFormat="1" applyFont="1" applyFill="1" applyBorder="1" applyProtection="1">
      <protection locked="0"/>
    </xf>
    <xf numFmtId="44" fontId="21" fillId="8" borderId="13" xfId="31" applyNumberFormat="1" applyFont="1" applyFill="1" applyBorder="1" applyProtection="1">
      <protection locked="0"/>
    </xf>
    <xf numFmtId="44" fontId="21" fillId="8" borderId="12" xfId="31" applyNumberFormat="1" applyFont="1" applyFill="1" applyBorder="1" applyProtection="1">
      <protection locked="0"/>
    </xf>
    <xf numFmtId="38" fontId="21" fillId="8" borderId="0" xfId="31" applyNumberFormat="1" applyFont="1" applyFill="1" applyProtection="1">
      <protection locked="0"/>
    </xf>
    <xf numFmtId="166" fontId="25" fillId="8" borderId="10" xfId="31" applyNumberFormat="1" applyFont="1" applyFill="1" applyBorder="1" applyProtection="1">
      <protection locked="0"/>
    </xf>
    <xf numFmtId="166" fontId="25" fillId="8" borderId="15" xfId="31" applyNumberFormat="1" applyFont="1" applyFill="1" applyBorder="1" applyProtection="1">
      <protection locked="0"/>
    </xf>
    <xf numFmtId="0" fontId="16" fillId="8" borderId="0" xfId="31" applyFont="1" applyFill="1" applyProtection="1">
      <protection locked="0"/>
    </xf>
    <xf numFmtId="0" fontId="11" fillId="0" borderId="0" xfId="7" applyFont="1" applyAlignment="1">
      <alignment horizontal="left"/>
    </xf>
    <xf numFmtId="166" fontId="17" fillId="8" borderId="0" xfId="32" applyNumberFormat="1" applyFont="1" applyFill="1" applyAlignment="1" applyProtection="1">
      <alignment horizontal="left" indent="4"/>
      <protection locked="0"/>
    </xf>
    <xf numFmtId="166" fontId="18" fillId="6" borderId="0" xfId="31" applyNumberFormat="1" applyFont="1" applyFill="1" applyAlignment="1" applyProtection="1">
      <alignment horizontal="left" indent="4"/>
      <protection locked="0"/>
    </xf>
    <xf numFmtId="166" fontId="25" fillId="0" borderId="10" xfId="31" applyNumberFormat="1" applyFont="1" applyBorder="1"/>
    <xf numFmtId="0" fontId="16" fillId="8" borderId="0" xfId="0" applyFont="1" applyFill="1" applyProtection="1">
      <protection locked="0"/>
    </xf>
    <xf numFmtId="44" fontId="16" fillId="8" borderId="0" xfId="32" applyFont="1" applyFill="1" applyProtection="1">
      <protection locked="0"/>
    </xf>
    <xf numFmtId="166" fontId="16" fillId="8" borderId="0" xfId="32" applyNumberFormat="1" applyFont="1" applyFill="1" applyProtection="1">
      <protection locked="0"/>
    </xf>
    <xf numFmtId="166" fontId="16" fillId="8" borderId="0" xfId="0" applyNumberFormat="1" applyFont="1" applyFill="1" applyProtection="1">
      <protection locked="0"/>
    </xf>
    <xf numFmtId="165" fontId="33" fillId="8" borderId="6" xfId="17" applyNumberFormat="1" applyFont="1" applyFill="1" applyProtection="1">
      <protection locked="0"/>
    </xf>
    <xf numFmtId="10" fontId="33" fillId="8" borderId="6" xfId="17" applyNumberFormat="1" applyFont="1" applyFill="1" applyProtection="1">
      <protection locked="0"/>
    </xf>
    <xf numFmtId="0" fontId="33" fillId="8" borderId="6" xfId="17" applyFont="1" applyFill="1" applyProtection="1">
      <protection locked="0"/>
    </xf>
    <xf numFmtId="14" fontId="33" fillId="8" borderId="6" xfId="17" applyNumberFormat="1" applyFont="1" applyFill="1" applyProtection="1">
      <protection locked="0"/>
    </xf>
    <xf numFmtId="42" fontId="25" fillId="0" borderId="0" xfId="31" applyNumberFormat="1" applyFont="1"/>
    <xf numFmtId="42" fontId="17" fillId="0" borderId="15" xfId="31" applyNumberFormat="1" applyFont="1" applyBorder="1"/>
    <xf numFmtId="42" fontId="17" fillId="2" borderId="11" xfId="31" applyNumberFormat="1" applyFont="1" applyFill="1" applyBorder="1"/>
    <xf numFmtId="42" fontId="25" fillId="0" borderId="0" xfId="0" applyNumberFormat="1" applyFont="1"/>
    <xf numFmtId="42" fontId="23" fillId="2" borderId="11" xfId="31" applyNumberFormat="1" applyFont="1" applyFill="1" applyBorder="1"/>
    <xf numFmtId="42" fontId="17" fillId="0" borderId="16" xfId="0" applyNumberFormat="1" applyFont="1" applyBorder="1"/>
    <xf numFmtId="42" fontId="17" fillId="0" borderId="15" xfId="0" applyNumberFormat="1" applyFont="1" applyBorder="1"/>
    <xf numFmtId="42" fontId="17" fillId="0" borderId="17" xfId="0" applyNumberFormat="1" applyFont="1" applyBorder="1"/>
    <xf numFmtId="42" fontId="23" fillId="2" borderId="16" xfId="31" applyNumberFormat="1" applyFont="1" applyFill="1" applyBorder="1"/>
    <xf numFmtId="6" fontId="15" fillId="8" borderId="0" xfId="10" applyNumberFormat="1" applyFont="1" applyFill="1" applyBorder="1" applyAlignment="1" applyProtection="1">
      <alignment horizontal="right"/>
      <protection locked="0"/>
    </xf>
    <xf numFmtId="8" fontId="21" fillId="8" borderId="4" xfId="6" applyNumberFormat="1" applyFont="1" applyFill="1" applyBorder="1" applyAlignment="1" applyProtection="1">
      <alignment horizontal="right"/>
      <protection locked="0"/>
    </xf>
    <xf numFmtId="0" fontId="17" fillId="2" borderId="7" xfId="31" applyFont="1" applyFill="1" applyBorder="1" applyAlignment="1" applyProtection="1">
      <alignment horizontal="center"/>
      <protection locked="0"/>
    </xf>
    <xf numFmtId="0" fontId="17" fillId="2" borderId="17" xfId="31" applyFont="1" applyFill="1" applyBorder="1" applyAlignment="1" applyProtection="1">
      <alignment horizontal="center"/>
      <protection locked="0"/>
    </xf>
    <xf numFmtId="166" fontId="14" fillId="0" borderId="0" xfId="7" applyNumberFormat="1" applyFont="1" applyAlignment="1" applyProtection="1">
      <alignment horizontal="center"/>
      <protection locked="0"/>
    </xf>
    <xf numFmtId="166" fontId="15" fillId="8" borderId="0" xfId="8" applyNumberFormat="1" applyFont="1" applyFill="1" applyBorder="1" applyProtection="1">
      <protection locked="0"/>
    </xf>
    <xf numFmtId="0" fontId="22" fillId="0" borderId="0" xfId="30" applyFont="1" applyFill="1" applyAlignment="1">
      <alignment horizontal="center" vertical="center"/>
    </xf>
    <xf numFmtId="0" fontId="23" fillId="6" borderId="0" xfId="31" applyFont="1" applyFill="1" applyAlignment="1">
      <alignment horizontal="center" vertical="center"/>
    </xf>
    <xf numFmtId="0" fontId="23" fillId="6" borderId="12" xfId="31" applyFont="1" applyFill="1" applyBorder="1" applyAlignment="1">
      <alignment horizontal="center" vertical="center"/>
    </xf>
    <xf numFmtId="0" fontId="17" fillId="6" borderId="0" xfId="30" applyFont="1" applyFill="1" applyAlignment="1">
      <alignment horizontal="center" vertical="center"/>
    </xf>
    <xf numFmtId="0" fontId="17" fillId="0" borderId="0" xfId="3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2" borderId="0" xfId="6" applyFont="1" applyFill="1" applyAlignment="1">
      <alignment horizontal="center"/>
    </xf>
    <xf numFmtId="0" fontId="23" fillId="0" borderId="0" xfId="6" applyFont="1" applyAlignment="1">
      <alignment horizontal="center"/>
    </xf>
    <xf numFmtId="0" fontId="27" fillId="2" borderId="7" xfId="6" applyFont="1" applyFill="1" applyBorder="1" applyAlignment="1">
      <alignment horizontal="center"/>
    </xf>
    <xf numFmtId="0" fontId="14" fillId="0" borderId="0" xfId="6" applyFont="1" applyAlignment="1">
      <alignment horizontal="center"/>
    </xf>
    <xf numFmtId="0" fontId="29" fillId="5" borderId="2" xfId="13" applyFont="1" applyFill="1" applyAlignment="1">
      <alignment horizontal="center" vertical="center"/>
    </xf>
  </cellXfs>
  <cellStyles count="33">
    <cellStyle name="Comma 2" xfId="5" xr:uid="{00000000-0005-0000-0000-000000000000}"/>
    <cellStyle name="Comma 2 2" xfId="8" xr:uid="{00000000-0005-0000-0000-000001000000}"/>
    <cellStyle name="Currency" xfId="32" builtinId="4"/>
    <cellStyle name="Currency 2" xfId="4" xr:uid="{00000000-0005-0000-0000-000002000000}"/>
    <cellStyle name="Currency 2 2" xfId="10" xr:uid="{00000000-0005-0000-0000-000003000000}"/>
    <cellStyle name="Currency 3" xfId="11" xr:uid="{00000000-0005-0000-0000-000004000000}"/>
    <cellStyle name="Currency 4" xfId="18" xr:uid="{00000000-0005-0000-0000-000005000000}"/>
    <cellStyle name="Explanatory Text 2" xfId="16" xr:uid="{00000000-0005-0000-0000-000006000000}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eading 1 2" xfId="1" xr:uid="{00000000-0005-0000-0000-00000C000000}"/>
    <cellStyle name="Heading 1 3" xfId="13" xr:uid="{00000000-0005-0000-0000-00000D000000}"/>
    <cellStyle name="Heading 2 2" xfId="2" xr:uid="{00000000-0005-0000-0000-00000E000000}"/>
    <cellStyle name="Heading 2 2 2" xfId="30" xr:uid="{3AF9B72E-EB2A-274B-B431-1CFE0D2C8213}"/>
    <cellStyle name="Heading 2 3" xfId="15" xr:uid="{00000000-0005-0000-0000-00000F000000}"/>
    <cellStyle name="Heading 3 2" xfId="3" xr:uid="{00000000-0005-0000-0000-000010000000}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Input 2" xfId="17" xr:uid="{00000000-0005-0000-0000-000016000000}"/>
    <cellStyle name="Normal" xfId="0" builtinId="0"/>
    <cellStyle name="Normal 2" xfId="6" xr:uid="{00000000-0005-0000-0000-000018000000}"/>
    <cellStyle name="Normal 2 2" xfId="7" xr:uid="{00000000-0005-0000-0000-000019000000}"/>
    <cellStyle name="Normal 3" xfId="14" xr:uid="{00000000-0005-0000-0000-00001A000000}"/>
    <cellStyle name="Normal 3 3" xfId="31" xr:uid="{74CFA760-3D97-F24A-9388-D2571F42B6E7}"/>
    <cellStyle name="Percent" xfId="29" builtinId="5"/>
    <cellStyle name="Percent 2" xfId="9" xr:uid="{00000000-0005-0000-0000-00001B000000}"/>
    <cellStyle name="Percent 3" xfId="12" xr:uid="{00000000-0005-0000-0000-00001C000000}"/>
  </cellStyles>
  <dxfs count="32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m/d/yyyy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m/d/yyyy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Loan Calculator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Loan Calculator 2" pivot="0" count="7" xr9:uid="{00000000-0011-0000-FFFF-FFFF01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1"/>
          <c:tx>
            <c:strRef>
              <c:f>'Revenue-Cost-Margin'!$C$3</c:f>
              <c:strCache>
                <c:ptCount val="1"/>
                <c:pt idx="0">
                  <c:v>Direct Materials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'Revenue-Cost-Margin'!$C$4:$C$13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C-DF40-867F-90A341BE1742}"/>
            </c:ext>
          </c:extLst>
        </c:ser>
        <c:ser>
          <c:idx val="3"/>
          <c:order val="2"/>
          <c:tx>
            <c:strRef>
              <c:f>'Revenue-Cost-Margin'!$D$3</c:f>
              <c:strCache>
                <c:ptCount val="1"/>
                <c:pt idx="0">
                  <c:v>Direct Labor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'Revenue-Cost-Margin'!$D$4:$D$13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C-DF40-867F-90A341BE1742}"/>
            </c:ext>
          </c:extLst>
        </c:ser>
        <c:ser>
          <c:idx val="4"/>
          <c:order val="3"/>
          <c:tx>
            <c:strRef>
              <c:f>'Revenue-Cost-Margin'!$E$3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'Revenue-Cost-Margin'!$E$4:$E$13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F-C448-A002-7122A39C6D5F}"/>
            </c:ext>
          </c:extLst>
        </c:ser>
        <c:ser>
          <c:idx val="0"/>
          <c:order val="4"/>
          <c:tx>
            <c:strRef>
              <c:f>'Revenue-Cost-Margin'!$F$3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'Revenue-Cost-Margin'!$F$4:$F$13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8E-4590-A1F9-DCCCA0015D7C}"/>
            </c:ext>
          </c:extLst>
        </c:ser>
        <c:ser>
          <c:idx val="6"/>
          <c:order val="6"/>
          <c:tx>
            <c:strRef>
              <c:f>'Revenue-Cost-Margin'!$H$3</c:f>
              <c:strCache>
                <c:ptCount val="1"/>
                <c:pt idx="0">
                  <c:v>Contribution Margin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'Revenue-Cost-Margin'!$H$4:$H$13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8E-4590-A1F9-DCCCA0015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19178207"/>
        <c:axId val="2037175295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'Revenue-Cost-Margin'!$B$3</c15:sqref>
                        </c15:formulaRef>
                      </c:ext>
                    </c:extLst>
                    <c:strCache>
                      <c:ptCount val="1"/>
                      <c:pt idx="0">
                        <c:v>Price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'Revenue-Cost-Margin'!$A$4:$A$13</c15:sqref>
                        </c15:formulaRef>
                      </c:ext>
                    </c:extLst>
                    <c:strCache>
                      <c:ptCount val="10"/>
                      <c:pt idx="0">
                        <c:v>Thing 1 </c:v>
                      </c:pt>
                      <c:pt idx="1">
                        <c:v>Thing 2</c:v>
                      </c:pt>
                      <c:pt idx="2">
                        <c:v>Thing 3</c:v>
                      </c:pt>
                      <c:pt idx="3">
                        <c:v>Thing 4</c:v>
                      </c:pt>
                      <c:pt idx="4">
                        <c:v>Thing 5</c:v>
                      </c:pt>
                      <c:pt idx="5">
                        <c:v>Thing 6</c:v>
                      </c:pt>
                      <c:pt idx="6">
                        <c:v>Thing 7</c:v>
                      </c:pt>
                      <c:pt idx="7">
                        <c:v>Thing 8</c:v>
                      </c:pt>
                      <c:pt idx="8">
                        <c:v>Thing 9</c:v>
                      </c:pt>
                      <c:pt idx="9">
                        <c:v>Thing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'Revenue-Cost-Margin'!$B$4:$B$13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8C-DF40-867F-90A341BE174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'Revenue-Cost-Margin'!$G$3</c15:sqref>
                        </c15:formulaRef>
                      </c:ext>
                    </c:extLst>
                    <c:strCache>
                      <c:ptCount val="1"/>
                      <c:pt idx="0">
                        <c:v>Total Direct Costs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'Revenue-Cost-Margin'!$A$4:$A$13</c15:sqref>
                        </c15:formulaRef>
                      </c:ext>
                    </c:extLst>
                    <c:strCache>
                      <c:ptCount val="10"/>
                      <c:pt idx="0">
                        <c:v>Thing 1 </c:v>
                      </c:pt>
                      <c:pt idx="1">
                        <c:v>Thing 2</c:v>
                      </c:pt>
                      <c:pt idx="2">
                        <c:v>Thing 3</c:v>
                      </c:pt>
                      <c:pt idx="3">
                        <c:v>Thing 4</c:v>
                      </c:pt>
                      <c:pt idx="4">
                        <c:v>Thing 5</c:v>
                      </c:pt>
                      <c:pt idx="5">
                        <c:v>Thing 6</c:v>
                      </c:pt>
                      <c:pt idx="6">
                        <c:v>Thing 7</c:v>
                      </c:pt>
                      <c:pt idx="7">
                        <c:v>Thing 8</c:v>
                      </c:pt>
                      <c:pt idx="8">
                        <c:v>Thing 9</c:v>
                      </c:pt>
                      <c:pt idx="9">
                        <c:v>Thing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'Revenue-Cost-Margin'!$G$4:$G$13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8E-4590-A1F9-DCCCA0015D7C}"/>
                  </c:ext>
                </c:extLst>
              </c15:ser>
            </c15:filteredBarSeries>
          </c:ext>
        </c:extLst>
      </c:barChart>
      <c:catAx>
        <c:axId val="201917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175295"/>
        <c:crosses val="autoZero"/>
        <c:auto val="1"/>
        <c:lblAlgn val="ctr"/>
        <c:lblOffset val="100"/>
        <c:noMultiLvlLbl val="0"/>
      </c:catAx>
      <c:valAx>
        <c:axId val="203717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178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0</xdr:col>
      <xdr:colOff>2091478</xdr:colOff>
      <xdr:row>1</xdr:row>
      <xdr:rowOff>3871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6B7A43-76F2-A347-AC47-C2B412D0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0"/>
          <a:ext cx="2021416" cy="521396"/>
        </a:xfrm>
        <a:prstGeom prst="rect">
          <a:avLst/>
        </a:prstGeom>
      </xdr:spPr>
    </xdr:pic>
    <xdr:clientData/>
  </xdr:twoCellAnchor>
  <xdr:twoCellAnchor>
    <xdr:from>
      <xdr:col>9</xdr:col>
      <xdr:colOff>328083</xdr:colOff>
      <xdr:row>0</xdr:row>
      <xdr:rowOff>62442</xdr:rowOff>
    </xdr:from>
    <xdr:to>
      <xdr:col>16</xdr:col>
      <xdr:colOff>761999</xdr:colOff>
      <xdr:row>14</xdr:row>
      <xdr:rowOff>10584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E5794E-9D2C-57C3-6208-7B50D684C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0</xdr:rowOff>
    </xdr:from>
    <xdr:to>
      <xdr:col>1</xdr:col>
      <xdr:colOff>1936750</xdr:colOff>
      <xdr:row>1</xdr:row>
      <xdr:rowOff>24398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20DA65-90C7-3347-9C5E-DB836A29D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7" y="0"/>
          <a:ext cx="1778000" cy="458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1</xdr:row>
      <xdr:rowOff>87938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F748AC-1A41-534F-8478-B3B5C7C0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9800" cy="5218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701040</xdr:colOff>
      <xdr:row>0</xdr:row>
      <xdr:rowOff>294640</xdr:rowOff>
    </xdr:from>
    <xdr:to>
      <xdr:col>0</xdr:col>
      <xdr:colOff>2910840</xdr:colOff>
      <xdr:row>2</xdr:row>
      <xdr:rowOff>149859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EAE45-A906-DB45-BF8C-9CDEC258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" y="294640"/>
          <a:ext cx="2209800" cy="571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0</xdr:rowOff>
    </xdr:from>
    <xdr:to>
      <xdr:col>1</xdr:col>
      <xdr:colOff>2190750</xdr:colOff>
      <xdr:row>1</xdr:row>
      <xdr:rowOff>13855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47332-5D11-E444-B48C-8A7AEE9B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" y="0"/>
          <a:ext cx="2209800" cy="5155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1</xdr:row>
      <xdr:rowOff>48491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9CE3F0-C936-4944-975F-8CC411BD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" y="0"/>
          <a:ext cx="2209800" cy="521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9769</xdr:rowOff>
    </xdr:from>
    <xdr:to>
      <xdr:col>2</xdr:col>
      <xdr:colOff>861646</xdr:colOff>
      <xdr:row>1</xdr:row>
      <xdr:rowOff>82239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15CBD-A132-6441-AFD7-5BA615ED5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69"/>
          <a:ext cx="2209800" cy="521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9769</xdr:rowOff>
    </xdr:from>
    <xdr:to>
      <xdr:col>2</xdr:col>
      <xdr:colOff>861646</xdr:colOff>
      <xdr:row>1</xdr:row>
      <xdr:rowOff>82239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F8554-18AF-464E-8A0D-20EF251B6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69"/>
          <a:ext cx="2207846" cy="516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uerite\Downloads\loan-amortization-schedule_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Payment"/>
    </sheetNames>
    <sheetDataSet>
      <sheetData sheetId="0">
        <row r="5">
          <cell r="K5" t="str">
            <v>Annual</v>
          </cell>
        </row>
        <row r="6">
          <cell r="K6" t="str">
            <v>Semi-Annual</v>
          </cell>
        </row>
        <row r="7">
          <cell r="K7" t="str">
            <v>Quarterly</v>
          </cell>
        </row>
        <row r="8">
          <cell r="K8" t="str">
            <v>Bi-Monthly</v>
          </cell>
        </row>
        <row r="9">
          <cell r="D9" t="str">
            <v>Monthly</v>
          </cell>
          <cell r="K9" t="str">
            <v>Monthly</v>
          </cell>
        </row>
        <row r="10">
          <cell r="K10" t="str">
            <v>Semi-Monthly</v>
          </cell>
        </row>
        <row r="11">
          <cell r="K11" t="str">
            <v>Bi-Weekly</v>
          </cell>
        </row>
        <row r="12">
          <cell r="K12" t="str">
            <v>Weekly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Loan" displayName="tblLoan" ref="A10:G370" totalsRowShown="0" headerRowDxfId="17" dataDxfId="16">
  <tableColumns count="7">
    <tableColumn id="1" xr3:uid="{00000000-0010-0000-0000-000001000000}" name="PMT NO." dataDxfId="15">
      <calculatedColumnFormula>IF(LoanIsNotPaid*LoanIsGood,PaymentNumber,"")</calculatedColumnFormula>
    </tableColumn>
    <tableColumn id="2" xr3:uid="{00000000-0010-0000-0000-000002000000}" name="PAYMENT DATE" dataDxfId="14">
      <calculatedColumnFormula>IF(LoanIsNotPaid*LoanIsGood,PaymentDate,"")</calculatedColumnFormula>
    </tableColumn>
    <tableColumn id="3" xr3:uid="{00000000-0010-0000-0000-000003000000}" name="BEGINNING BALANCE" dataDxfId="13">
      <calculatedColumnFormula>IF(LoanIsNotPaid*LoanIsGood,LoanValue,"")</calculatedColumnFormula>
    </tableColumn>
    <tableColumn id="4" xr3:uid="{00000000-0010-0000-0000-000004000000}" name="PAYMENT" dataDxfId="12">
      <calculatedColumnFormula>IF(LoanIsNotPaid*LoanIsGood,MonthlyPayment,"")</calculatedColumnFormula>
    </tableColumn>
    <tableColumn id="5" xr3:uid="{00000000-0010-0000-0000-000005000000}" name="PRINCIPAL" dataDxfId="11">
      <calculatedColumnFormula>IF(LoanIsNotPaid*LoanIsGood,Principal,"")</calculatedColumnFormula>
    </tableColumn>
    <tableColumn id="6" xr3:uid="{00000000-0010-0000-0000-000006000000}" name="INTEREST" dataDxfId="10">
      <calculatedColumnFormula>IF(LoanIsNotPaid*LoanIsGood,InterestAmt,"")</calculatedColumnFormula>
    </tableColumn>
    <tableColumn id="7" xr3:uid="{00000000-0010-0000-0000-000007000000}" name="ENDING BALANCE" dataDxfId="9">
      <calculatedColumnFormula>IF(LoanIsNotPaid*LoanIsGood,EndingBalance,"")</calculatedColumnFormula>
    </tableColumn>
  </tableColumns>
  <tableStyleInfo name="Loan Calculator 2" showFirstColumn="0" showLastColumn="0" showRowStripes="1" showColumnStripes="0"/>
  <extLst>
    <ext xmlns:x14="http://schemas.microsoft.com/office/spreadsheetml/2009/9/main" uri="{504A1905-F514-4f6f-8877-14C23A59335A}">
      <x14:table altText="Loan Schedule" altTextSummary="Information will appear here by formulas by what info you fill in up top.  Don't change these formula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1BD15A-2B8C-4B47-9571-7BC20E6DE410}" name="tblLoan2" displayName="tblLoan2" ref="A10:G370" totalsRowShown="0" headerRowDxfId="8" dataDxfId="7">
  <tableColumns count="7">
    <tableColumn id="1" xr3:uid="{5F063640-960B-5449-AEC7-7FA0E63D829B}" name="PMT NO." dataDxfId="6">
      <calculatedColumnFormula>IF(LoanIsNotPaid*LoanIsGood,PaymentNumber,"")</calculatedColumnFormula>
    </tableColumn>
    <tableColumn id="2" xr3:uid="{EB9DC9DB-9CAE-814C-8FC5-C32FB7C342E0}" name="PAYMENT DATE" dataDxfId="5">
      <calculatedColumnFormula>IF(LoanIsNotPaid*LoanIsGood,PaymentDate,"")</calculatedColumnFormula>
    </tableColumn>
    <tableColumn id="3" xr3:uid="{D9F5D959-D5E6-2B43-A473-A9FE8CFB42B0}" name="BEGINNING BALANCE" dataDxfId="4">
      <calculatedColumnFormula>IF(LoanIsNotPaid*LoanIsGood,LoanValue,"")</calculatedColumnFormula>
    </tableColumn>
    <tableColumn id="4" xr3:uid="{A641B61A-40FB-054C-A2E4-B79895AA7596}" name="PAYMENT" dataDxfId="3">
      <calculatedColumnFormula>IF(LoanIsNotPaid*LoanIsGood,MonthlyPayment,"")</calculatedColumnFormula>
    </tableColumn>
    <tableColumn id="5" xr3:uid="{AB18F47D-1793-C749-97A7-D445290C0E76}" name="PRINCIPAL" dataDxfId="2">
      <calculatedColumnFormula>IF(LoanIsNotPaid*LoanIsGood,Principal,"")</calculatedColumnFormula>
    </tableColumn>
    <tableColumn id="6" xr3:uid="{22F5D515-69CB-1646-B1C3-6C33B8E3BE2B}" name="INTEREST" dataDxfId="1">
      <calculatedColumnFormula>IF(LoanIsNotPaid*LoanIsGood,InterestAmt,"")</calculatedColumnFormula>
    </tableColumn>
    <tableColumn id="7" xr3:uid="{20B0475A-2435-C54D-93A9-D147090995B9}" name="ENDING BALANCE" dataDxfId="0">
      <calculatedColumnFormula>IF(LoanIsNotPaid*LoanIsGood,EndingBalance,"")</calculatedColumnFormula>
    </tableColumn>
  </tableColumns>
  <tableStyleInfo name="Loan Calculator 2" showFirstColumn="0" showLastColumn="0" showRowStripes="1" showColumnStripes="0"/>
  <extLst>
    <ext xmlns:x14="http://schemas.microsoft.com/office/spreadsheetml/2009/9/main" uri="{504A1905-F514-4f6f-8877-14C23A59335A}">
      <x14:table altText="Loan Schedule" altTextSummary="Information will appear here by formulas by what info you fill in up top.  Don't change these formulas."/>
    </ext>
  </extLst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7F20-4268-DE44-8B21-870949B9D932}">
  <dimension ref="A1:AP49"/>
  <sheetViews>
    <sheetView zoomScale="90" zoomScaleNormal="90" workbookViewId="0">
      <selection activeCell="B32" sqref="B32"/>
    </sheetView>
  </sheetViews>
  <sheetFormatPr defaultColWidth="11" defaultRowHeight="12.45" x14ac:dyDescent="0.3"/>
  <cols>
    <col min="1" max="1" width="38.9140625" style="34" customWidth="1"/>
    <col min="2" max="40" width="13" style="34" customWidth="1"/>
    <col min="41" max="16384" width="11" style="34"/>
  </cols>
  <sheetData>
    <row r="1" spans="1:40" ht="39.9" customHeight="1" x14ac:dyDescent="0.3">
      <c r="A1" s="33"/>
      <c r="B1" s="33"/>
      <c r="C1" s="215" t="s">
        <v>95</v>
      </c>
      <c r="D1" s="215"/>
      <c r="E1" s="215"/>
      <c r="F1" s="215"/>
      <c r="G1" s="215"/>
      <c r="H1" s="215"/>
      <c r="I1" s="215"/>
    </row>
    <row r="2" spans="1:40" x14ac:dyDescent="0.3">
      <c r="A2" s="105"/>
      <c r="B2" s="105"/>
      <c r="C2" s="218" t="s">
        <v>124</v>
      </c>
      <c r="D2" s="218"/>
      <c r="E2" s="218"/>
      <c r="F2" s="218"/>
      <c r="G2" s="219"/>
      <c r="H2" s="219"/>
      <c r="I2" s="219"/>
    </row>
    <row r="3" spans="1:40" ht="23.15" x14ac:dyDescent="0.3">
      <c r="A3" s="101" t="s">
        <v>130</v>
      </c>
      <c r="B3" s="102" t="s">
        <v>131</v>
      </c>
      <c r="C3" s="103" t="s">
        <v>123</v>
      </c>
      <c r="D3" s="144" t="s">
        <v>120</v>
      </c>
      <c r="E3" s="176" t="s">
        <v>109</v>
      </c>
      <c r="F3" s="177" t="s">
        <v>109</v>
      </c>
      <c r="G3" s="102" t="s">
        <v>51</v>
      </c>
      <c r="H3" s="102" t="s">
        <v>121</v>
      </c>
      <c r="I3" s="102" t="s">
        <v>48</v>
      </c>
    </row>
    <row r="4" spans="1:40" ht="14.15" x14ac:dyDescent="0.35">
      <c r="A4" s="178" t="s">
        <v>160</v>
      </c>
      <c r="B4" s="179">
        <v>0</v>
      </c>
      <c r="C4" s="180">
        <v>0</v>
      </c>
      <c r="D4" s="181">
        <v>0</v>
      </c>
      <c r="E4" s="181">
        <v>0</v>
      </c>
      <c r="F4" s="182">
        <v>0</v>
      </c>
      <c r="G4" s="36">
        <f>SUM(C4:F4)</f>
        <v>0</v>
      </c>
      <c r="H4" s="36">
        <f t="shared" ref="H4:H10" si="0">B4-G4</f>
        <v>0</v>
      </c>
      <c r="I4" s="37" t="str">
        <f>IF(H4=0,"0",(H4/B4))</f>
        <v>0</v>
      </c>
    </row>
    <row r="5" spans="1:40" ht="14.15" x14ac:dyDescent="0.35">
      <c r="A5" s="178" t="s">
        <v>114</v>
      </c>
      <c r="B5" s="179">
        <v>0</v>
      </c>
      <c r="C5" s="180">
        <v>0</v>
      </c>
      <c r="D5" s="179">
        <v>0</v>
      </c>
      <c r="E5" s="179">
        <v>0</v>
      </c>
      <c r="F5" s="183">
        <v>0</v>
      </c>
      <c r="G5" s="36">
        <f t="shared" ref="G5:G13" si="1">SUM(C5:F5)</f>
        <v>0</v>
      </c>
      <c r="H5" s="36">
        <f t="shared" si="0"/>
        <v>0</v>
      </c>
      <c r="I5" s="37" t="str">
        <f t="shared" ref="I5:I10" si="2">IF(H5=0,"0",(H5/B5))</f>
        <v>0</v>
      </c>
    </row>
    <row r="6" spans="1:40" ht="14.15" x14ac:dyDescent="0.35">
      <c r="A6" s="178" t="s">
        <v>115</v>
      </c>
      <c r="B6" s="179">
        <v>0</v>
      </c>
      <c r="C6" s="180">
        <v>0</v>
      </c>
      <c r="D6" s="179">
        <v>0</v>
      </c>
      <c r="E6" s="179">
        <v>0</v>
      </c>
      <c r="F6" s="183">
        <v>0</v>
      </c>
      <c r="G6" s="36">
        <f t="shared" si="1"/>
        <v>0</v>
      </c>
      <c r="H6" s="36">
        <f t="shared" si="0"/>
        <v>0</v>
      </c>
      <c r="I6" s="37" t="str">
        <f t="shared" si="2"/>
        <v>0</v>
      </c>
    </row>
    <row r="7" spans="1:40" ht="14.15" x14ac:dyDescent="0.35">
      <c r="A7" s="178" t="s">
        <v>116</v>
      </c>
      <c r="B7" s="179">
        <v>0</v>
      </c>
      <c r="C7" s="180">
        <v>0</v>
      </c>
      <c r="D7" s="179">
        <v>0</v>
      </c>
      <c r="E7" s="179">
        <v>0</v>
      </c>
      <c r="F7" s="183">
        <v>0</v>
      </c>
      <c r="G7" s="36">
        <f t="shared" si="1"/>
        <v>0</v>
      </c>
      <c r="H7" s="36">
        <f t="shared" si="0"/>
        <v>0</v>
      </c>
      <c r="I7" s="37" t="str">
        <f t="shared" si="2"/>
        <v>0</v>
      </c>
    </row>
    <row r="8" spans="1:40" ht="14.15" x14ac:dyDescent="0.35">
      <c r="A8" s="178" t="s">
        <v>117</v>
      </c>
      <c r="B8" s="179">
        <v>0</v>
      </c>
      <c r="C8" s="180">
        <v>0</v>
      </c>
      <c r="D8" s="179">
        <v>0</v>
      </c>
      <c r="E8" s="179">
        <v>0</v>
      </c>
      <c r="F8" s="183">
        <v>0</v>
      </c>
      <c r="G8" s="36">
        <f t="shared" si="1"/>
        <v>0</v>
      </c>
      <c r="H8" s="36">
        <f t="shared" si="0"/>
        <v>0</v>
      </c>
      <c r="I8" s="37" t="str">
        <f t="shared" si="2"/>
        <v>0</v>
      </c>
    </row>
    <row r="9" spans="1:40" ht="14.15" x14ac:dyDescent="0.35">
      <c r="A9" s="178" t="s">
        <v>118</v>
      </c>
      <c r="B9" s="179">
        <v>0</v>
      </c>
      <c r="C9" s="180">
        <v>0</v>
      </c>
      <c r="D9" s="179">
        <v>0</v>
      </c>
      <c r="E9" s="179">
        <v>0</v>
      </c>
      <c r="F9" s="183">
        <v>0</v>
      </c>
      <c r="G9" s="36">
        <f t="shared" si="1"/>
        <v>0</v>
      </c>
      <c r="H9" s="36">
        <f t="shared" si="0"/>
        <v>0</v>
      </c>
      <c r="I9" s="37" t="str">
        <f t="shared" si="2"/>
        <v>0</v>
      </c>
    </row>
    <row r="10" spans="1:40" ht="14.15" x14ac:dyDescent="0.35">
      <c r="A10" s="178" t="s">
        <v>119</v>
      </c>
      <c r="B10" s="179">
        <v>0</v>
      </c>
      <c r="C10" s="180">
        <v>0</v>
      </c>
      <c r="D10" s="179">
        <v>0</v>
      </c>
      <c r="E10" s="179">
        <v>0</v>
      </c>
      <c r="F10" s="183">
        <v>0</v>
      </c>
      <c r="G10" s="36">
        <f t="shared" si="1"/>
        <v>0</v>
      </c>
      <c r="H10" s="36">
        <f t="shared" si="0"/>
        <v>0</v>
      </c>
      <c r="I10" s="37" t="str">
        <f t="shared" si="2"/>
        <v>0</v>
      </c>
    </row>
    <row r="11" spans="1:40" ht="14.15" x14ac:dyDescent="0.35">
      <c r="A11" s="178" t="s">
        <v>157</v>
      </c>
      <c r="B11" s="179">
        <v>0</v>
      </c>
      <c r="C11" s="180">
        <v>0</v>
      </c>
      <c r="D11" s="179">
        <v>0</v>
      </c>
      <c r="E11" s="179">
        <v>0</v>
      </c>
      <c r="F11" s="183">
        <v>0</v>
      </c>
      <c r="G11" s="36">
        <f t="shared" si="1"/>
        <v>0</v>
      </c>
      <c r="H11" s="36">
        <f t="shared" ref="H11" si="3">B11-G11</f>
        <v>0</v>
      </c>
      <c r="I11" s="37" t="str">
        <f t="shared" ref="I11" si="4">IF(H11=0,"0",(H11/B11))</f>
        <v>0</v>
      </c>
      <c r="J11" s="36"/>
      <c r="K11" s="37"/>
    </row>
    <row r="12" spans="1:40" ht="14.15" x14ac:dyDescent="0.35">
      <c r="A12" s="178" t="s">
        <v>158</v>
      </c>
      <c r="B12" s="179">
        <v>0</v>
      </c>
      <c r="C12" s="180">
        <v>0</v>
      </c>
      <c r="D12" s="179">
        <v>0</v>
      </c>
      <c r="E12" s="179">
        <v>0</v>
      </c>
      <c r="F12" s="183">
        <v>0</v>
      </c>
      <c r="G12" s="36">
        <f t="shared" si="1"/>
        <v>0</v>
      </c>
      <c r="H12" s="36">
        <f t="shared" ref="H12:H13" si="5">B12-G12</f>
        <v>0</v>
      </c>
      <c r="I12" s="37" t="str">
        <f t="shared" ref="I12:I13" si="6">IF(H12=0,"0",(H12/B12))</f>
        <v>0</v>
      </c>
      <c r="J12" s="36"/>
      <c r="K12" s="37"/>
    </row>
    <row r="13" spans="1:40" ht="14.15" x14ac:dyDescent="0.35">
      <c r="A13" s="178" t="s">
        <v>159</v>
      </c>
      <c r="B13" s="179">
        <v>0</v>
      </c>
      <c r="C13" s="180">
        <v>0</v>
      </c>
      <c r="D13" s="179">
        <v>0</v>
      </c>
      <c r="E13" s="179">
        <v>0</v>
      </c>
      <c r="F13" s="183">
        <v>0</v>
      </c>
      <c r="G13" s="36">
        <f t="shared" si="1"/>
        <v>0</v>
      </c>
      <c r="H13" s="36">
        <f t="shared" si="5"/>
        <v>0</v>
      </c>
      <c r="I13" s="37" t="str">
        <f t="shared" si="6"/>
        <v>0</v>
      </c>
      <c r="J13" s="36"/>
      <c r="K13" s="37"/>
    </row>
    <row r="14" spans="1:40" ht="14.15" x14ac:dyDescent="0.35">
      <c r="A14" s="35"/>
      <c r="B14" s="38"/>
      <c r="C14" s="38"/>
      <c r="D14" s="38"/>
      <c r="E14" s="38"/>
      <c r="F14" s="38"/>
      <c r="G14" s="38"/>
      <c r="H14" s="38"/>
      <c r="I14" s="118"/>
      <c r="J14" s="36"/>
      <c r="K14" s="37"/>
    </row>
    <row r="15" spans="1:40" ht="14.15" x14ac:dyDescent="0.35">
      <c r="A15" s="35"/>
      <c r="B15" s="35"/>
      <c r="C15" s="38"/>
      <c r="D15" s="38"/>
      <c r="E15" s="38"/>
      <c r="F15" s="38"/>
      <c r="G15" s="38"/>
      <c r="H15" s="38"/>
      <c r="I15" s="38"/>
    </row>
    <row r="16" spans="1:40" s="35" customFormat="1" ht="15" customHeight="1" x14ac:dyDescent="0.35">
      <c r="B16" s="216" t="s">
        <v>17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39" t="s">
        <v>129</v>
      </c>
      <c r="O16" s="216" t="s">
        <v>18</v>
      </c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7"/>
      <c r="AA16" s="39" t="s">
        <v>127</v>
      </c>
      <c r="AB16" s="216" t="s">
        <v>39</v>
      </c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39" t="s">
        <v>128</v>
      </c>
    </row>
    <row r="17" spans="1:40" s="44" customFormat="1" ht="15" customHeight="1" x14ac:dyDescent="0.3">
      <c r="A17" s="97" t="s">
        <v>93</v>
      </c>
      <c r="B17" s="211" t="s">
        <v>173</v>
      </c>
      <c r="C17" s="211" t="s">
        <v>174</v>
      </c>
      <c r="D17" s="211" t="s">
        <v>175</v>
      </c>
      <c r="E17" s="211" t="s">
        <v>176</v>
      </c>
      <c r="F17" s="211" t="s">
        <v>177</v>
      </c>
      <c r="G17" s="211" t="s">
        <v>178</v>
      </c>
      <c r="H17" s="211" t="s">
        <v>179</v>
      </c>
      <c r="I17" s="211" t="s">
        <v>180</v>
      </c>
      <c r="J17" s="211" t="s">
        <v>181</v>
      </c>
      <c r="K17" s="211" t="s">
        <v>182</v>
      </c>
      <c r="L17" s="211" t="s">
        <v>183</v>
      </c>
      <c r="M17" s="211" t="s">
        <v>184</v>
      </c>
      <c r="N17" s="212"/>
      <c r="O17" s="211" t="s">
        <v>185</v>
      </c>
      <c r="P17" s="211" t="s">
        <v>186</v>
      </c>
      <c r="Q17" s="211" t="s">
        <v>187</v>
      </c>
      <c r="R17" s="211" t="s">
        <v>188</v>
      </c>
      <c r="S17" s="211" t="s">
        <v>189</v>
      </c>
      <c r="T17" s="211" t="s">
        <v>190</v>
      </c>
      <c r="U17" s="211" t="s">
        <v>191</v>
      </c>
      <c r="V17" s="211" t="s">
        <v>192</v>
      </c>
      <c r="W17" s="211" t="s">
        <v>193</v>
      </c>
      <c r="X17" s="211" t="s">
        <v>194</v>
      </c>
      <c r="Y17" s="211" t="s">
        <v>195</v>
      </c>
      <c r="Z17" s="211" t="s">
        <v>196</v>
      </c>
      <c r="AA17" s="212"/>
      <c r="AB17" s="211" t="s">
        <v>197</v>
      </c>
      <c r="AC17" s="211" t="s">
        <v>198</v>
      </c>
      <c r="AD17" s="211" t="s">
        <v>199</v>
      </c>
      <c r="AE17" s="211" t="s">
        <v>200</v>
      </c>
      <c r="AF17" s="211" t="s">
        <v>201</v>
      </c>
      <c r="AG17" s="211" t="s">
        <v>202</v>
      </c>
      <c r="AH17" s="211" t="s">
        <v>203</v>
      </c>
      <c r="AI17" s="211" t="s">
        <v>204</v>
      </c>
      <c r="AJ17" s="211" t="s">
        <v>205</v>
      </c>
      <c r="AK17" s="211" t="s">
        <v>206</v>
      </c>
      <c r="AL17" s="211" t="s">
        <v>207</v>
      </c>
      <c r="AM17" s="211" t="s">
        <v>208</v>
      </c>
      <c r="AN17" s="212"/>
    </row>
    <row r="18" spans="1:40" s="35" customFormat="1" ht="14.15" x14ac:dyDescent="0.35">
      <c r="A18" s="40" t="str">
        <f t="shared" ref="A18:A27" si="7">A4</f>
        <v xml:space="preserve">Thing 1 </v>
      </c>
      <c r="B18" s="184">
        <v>1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0</v>
      </c>
      <c r="L18" s="184">
        <v>0</v>
      </c>
      <c r="M18" s="184">
        <v>0</v>
      </c>
      <c r="N18" s="148">
        <f>SUM(B18:M18)</f>
        <v>1</v>
      </c>
      <c r="O18" s="184">
        <v>0</v>
      </c>
      <c r="P18" s="184">
        <v>0</v>
      </c>
      <c r="Q18" s="184">
        <v>0</v>
      </c>
      <c r="R18" s="184">
        <v>0</v>
      </c>
      <c r="S18" s="184">
        <v>0</v>
      </c>
      <c r="T18" s="184">
        <v>0</v>
      </c>
      <c r="U18" s="184">
        <v>0</v>
      </c>
      <c r="V18" s="184">
        <v>0</v>
      </c>
      <c r="W18" s="184">
        <v>0</v>
      </c>
      <c r="X18" s="184">
        <v>0</v>
      </c>
      <c r="Y18" s="184">
        <v>0</v>
      </c>
      <c r="Z18" s="184">
        <v>0</v>
      </c>
      <c r="AA18" s="148">
        <f>SUM(O18:Z18)</f>
        <v>0</v>
      </c>
      <c r="AB18" s="184">
        <v>0</v>
      </c>
      <c r="AC18" s="184">
        <v>0</v>
      </c>
      <c r="AD18" s="184">
        <v>0</v>
      </c>
      <c r="AE18" s="184">
        <v>0</v>
      </c>
      <c r="AF18" s="184">
        <v>0</v>
      </c>
      <c r="AG18" s="184">
        <v>0</v>
      </c>
      <c r="AH18" s="184">
        <v>0</v>
      </c>
      <c r="AI18" s="184">
        <v>0</v>
      </c>
      <c r="AJ18" s="184">
        <v>0</v>
      </c>
      <c r="AK18" s="184">
        <v>0</v>
      </c>
      <c r="AL18" s="184">
        <v>0</v>
      </c>
      <c r="AM18" s="184">
        <v>0</v>
      </c>
      <c r="AN18" s="148">
        <f>SUM(AB18:AM18)</f>
        <v>0</v>
      </c>
    </row>
    <row r="19" spans="1:40" s="35" customFormat="1" ht="14.15" x14ac:dyDescent="0.35">
      <c r="A19" s="40" t="str">
        <f t="shared" si="7"/>
        <v>Thing 2</v>
      </c>
      <c r="B19" s="184">
        <v>0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48">
        <f t="shared" ref="N19:N24" si="8">SUM(B19:M19)</f>
        <v>0</v>
      </c>
      <c r="O19" s="184">
        <v>0</v>
      </c>
      <c r="P19" s="184">
        <v>0</v>
      </c>
      <c r="Q19" s="184">
        <v>0</v>
      </c>
      <c r="R19" s="184">
        <v>0</v>
      </c>
      <c r="S19" s="184">
        <v>0</v>
      </c>
      <c r="T19" s="184">
        <v>0</v>
      </c>
      <c r="U19" s="184">
        <v>0</v>
      </c>
      <c r="V19" s="184">
        <v>0</v>
      </c>
      <c r="W19" s="184">
        <v>0</v>
      </c>
      <c r="X19" s="184">
        <v>0</v>
      </c>
      <c r="Y19" s="184">
        <v>0</v>
      </c>
      <c r="Z19" s="184">
        <v>0</v>
      </c>
      <c r="AA19" s="148">
        <f t="shared" ref="AA19:AA24" si="9">SUM(O19:Z19)</f>
        <v>0</v>
      </c>
      <c r="AB19" s="184">
        <v>0</v>
      </c>
      <c r="AC19" s="184">
        <v>0</v>
      </c>
      <c r="AD19" s="184">
        <v>0</v>
      </c>
      <c r="AE19" s="184">
        <v>0</v>
      </c>
      <c r="AF19" s="184">
        <v>0</v>
      </c>
      <c r="AG19" s="184">
        <v>0</v>
      </c>
      <c r="AH19" s="184">
        <v>0</v>
      </c>
      <c r="AI19" s="184">
        <v>0</v>
      </c>
      <c r="AJ19" s="184">
        <v>0</v>
      </c>
      <c r="AK19" s="184">
        <v>0</v>
      </c>
      <c r="AL19" s="184">
        <v>0</v>
      </c>
      <c r="AM19" s="184">
        <v>0</v>
      </c>
      <c r="AN19" s="148">
        <f t="shared" ref="AN19:AN24" si="10">SUM(AB19:AM19)</f>
        <v>0</v>
      </c>
    </row>
    <row r="20" spans="1:40" s="35" customFormat="1" ht="14.15" x14ac:dyDescent="0.35">
      <c r="A20" s="40" t="str">
        <f t="shared" si="7"/>
        <v>Thing 3</v>
      </c>
      <c r="B20" s="184">
        <v>0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48">
        <f t="shared" si="8"/>
        <v>0</v>
      </c>
      <c r="O20" s="184">
        <v>0</v>
      </c>
      <c r="P20" s="184">
        <v>0</v>
      </c>
      <c r="Q20" s="184">
        <v>0</v>
      </c>
      <c r="R20" s="184">
        <v>0</v>
      </c>
      <c r="S20" s="184">
        <v>0</v>
      </c>
      <c r="T20" s="184">
        <v>0</v>
      </c>
      <c r="U20" s="184">
        <v>0</v>
      </c>
      <c r="V20" s="184">
        <v>0</v>
      </c>
      <c r="W20" s="184">
        <v>0</v>
      </c>
      <c r="X20" s="184">
        <v>0</v>
      </c>
      <c r="Y20" s="184">
        <v>0</v>
      </c>
      <c r="Z20" s="184">
        <v>0</v>
      </c>
      <c r="AA20" s="148">
        <f t="shared" si="9"/>
        <v>0</v>
      </c>
      <c r="AB20" s="184">
        <v>0</v>
      </c>
      <c r="AC20" s="184">
        <v>0</v>
      </c>
      <c r="AD20" s="184">
        <v>0</v>
      </c>
      <c r="AE20" s="184">
        <v>0</v>
      </c>
      <c r="AF20" s="184">
        <v>0</v>
      </c>
      <c r="AG20" s="184">
        <v>0</v>
      </c>
      <c r="AH20" s="184">
        <v>0</v>
      </c>
      <c r="AI20" s="184">
        <v>0</v>
      </c>
      <c r="AJ20" s="184">
        <v>0</v>
      </c>
      <c r="AK20" s="184">
        <v>0</v>
      </c>
      <c r="AL20" s="184">
        <v>0</v>
      </c>
      <c r="AM20" s="184">
        <v>0</v>
      </c>
      <c r="AN20" s="148">
        <f t="shared" si="10"/>
        <v>0</v>
      </c>
    </row>
    <row r="21" spans="1:40" s="35" customFormat="1" ht="14.15" x14ac:dyDescent="0.35">
      <c r="A21" s="40" t="str">
        <f t="shared" si="7"/>
        <v>Thing 4</v>
      </c>
      <c r="B21" s="184">
        <v>0</v>
      </c>
      <c r="C21" s="184">
        <v>0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>
        <v>0</v>
      </c>
      <c r="N21" s="148">
        <f t="shared" si="8"/>
        <v>0</v>
      </c>
      <c r="O21" s="184">
        <v>0</v>
      </c>
      <c r="P21" s="184">
        <v>0</v>
      </c>
      <c r="Q21" s="184">
        <v>0</v>
      </c>
      <c r="R21" s="184">
        <v>0</v>
      </c>
      <c r="S21" s="184">
        <v>0</v>
      </c>
      <c r="T21" s="184">
        <v>0</v>
      </c>
      <c r="U21" s="184">
        <v>0</v>
      </c>
      <c r="V21" s="184">
        <v>0</v>
      </c>
      <c r="W21" s="184">
        <v>0</v>
      </c>
      <c r="X21" s="184">
        <v>0</v>
      </c>
      <c r="Y21" s="184">
        <v>0</v>
      </c>
      <c r="Z21" s="184">
        <v>0</v>
      </c>
      <c r="AA21" s="148">
        <f t="shared" si="9"/>
        <v>0</v>
      </c>
      <c r="AB21" s="184">
        <v>0</v>
      </c>
      <c r="AC21" s="184">
        <v>0</v>
      </c>
      <c r="AD21" s="184">
        <v>0</v>
      </c>
      <c r="AE21" s="184">
        <v>0</v>
      </c>
      <c r="AF21" s="184">
        <v>0</v>
      </c>
      <c r="AG21" s="184">
        <v>0</v>
      </c>
      <c r="AH21" s="184">
        <v>0</v>
      </c>
      <c r="AI21" s="184">
        <v>0</v>
      </c>
      <c r="AJ21" s="184">
        <v>0</v>
      </c>
      <c r="AK21" s="184">
        <v>0</v>
      </c>
      <c r="AL21" s="184">
        <v>0</v>
      </c>
      <c r="AM21" s="184">
        <v>0</v>
      </c>
      <c r="AN21" s="148">
        <f t="shared" si="10"/>
        <v>0</v>
      </c>
    </row>
    <row r="22" spans="1:40" s="35" customFormat="1" ht="14.15" x14ac:dyDescent="0.35">
      <c r="A22" s="40" t="str">
        <f t="shared" si="7"/>
        <v>Thing 5</v>
      </c>
      <c r="B22" s="184">
        <v>0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48">
        <f t="shared" si="8"/>
        <v>0</v>
      </c>
      <c r="O22" s="184">
        <v>0</v>
      </c>
      <c r="P22" s="184">
        <v>0</v>
      </c>
      <c r="Q22" s="184">
        <v>0</v>
      </c>
      <c r="R22" s="184">
        <v>0</v>
      </c>
      <c r="S22" s="184">
        <v>0</v>
      </c>
      <c r="T22" s="184">
        <v>0</v>
      </c>
      <c r="U22" s="184">
        <v>0</v>
      </c>
      <c r="V22" s="184">
        <v>0</v>
      </c>
      <c r="W22" s="184">
        <v>0</v>
      </c>
      <c r="X22" s="184">
        <v>0</v>
      </c>
      <c r="Y22" s="184">
        <v>0</v>
      </c>
      <c r="Z22" s="184">
        <v>0</v>
      </c>
      <c r="AA22" s="148">
        <f t="shared" si="9"/>
        <v>0</v>
      </c>
      <c r="AB22" s="184">
        <v>0</v>
      </c>
      <c r="AC22" s="184">
        <v>0</v>
      </c>
      <c r="AD22" s="184">
        <v>0</v>
      </c>
      <c r="AE22" s="184">
        <v>0</v>
      </c>
      <c r="AF22" s="184">
        <v>0</v>
      </c>
      <c r="AG22" s="184">
        <v>0</v>
      </c>
      <c r="AH22" s="184">
        <v>0</v>
      </c>
      <c r="AI22" s="184">
        <v>0</v>
      </c>
      <c r="AJ22" s="184">
        <v>0</v>
      </c>
      <c r="AK22" s="184">
        <v>0</v>
      </c>
      <c r="AL22" s="184">
        <v>0</v>
      </c>
      <c r="AM22" s="184">
        <v>0</v>
      </c>
      <c r="AN22" s="148">
        <f t="shared" si="10"/>
        <v>0</v>
      </c>
    </row>
    <row r="23" spans="1:40" s="35" customFormat="1" ht="14.15" x14ac:dyDescent="0.35">
      <c r="A23" s="40" t="str">
        <f t="shared" si="7"/>
        <v>Thing 6</v>
      </c>
      <c r="B23" s="184">
        <v>0</v>
      </c>
      <c r="C23" s="184"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  <c r="I23" s="184">
        <v>0</v>
      </c>
      <c r="J23" s="184">
        <v>0</v>
      </c>
      <c r="K23" s="184">
        <v>0</v>
      </c>
      <c r="L23" s="184">
        <v>0</v>
      </c>
      <c r="M23" s="184">
        <v>0</v>
      </c>
      <c r="N23" s="148">
        <f t="shared" si="8"/>
        <v>0</v>
      </c>
      <c r="O23" s="184">
        <v>0</v>
      </c>
      <c r="P23" s="184">
        <v>0</v>
      </c>
      <c r="Q23" s="184">
        <v>0</v>
      </c>
      <c r="R23" s="184">
        <v>0</v>
      </c>
      <c r="S23" s="184">
        <v>0</v>
      </c>
      <c r="T23" s="184">
        <v>0</v>
      </c>
      <c r="U23" s="184">
        <v>0</v>
      </c>
      <c r="V23" s="184">
        <v>0</v>
      </c>
      <c r="W23" s="184">
        <v>0</v>
      </c>
      <c r="X23" s="184">
        <v>0</v>
      </c>
      <c r="Y23" s="184">
        <v>0</v>
      </c>
      <c r="Z23" s="184">
        <v>0</v>
      </c>
      <c r="AA23" s="148">
        <f t="shared" si="9"/>
        <v>0</v>
      </c>
      <c r="AB23" s="184">
        <v>0</v>
      </c>
      <c r="AC23" s="184">
        <v>0</v>
      </c>
      <c r="AD23" s="184">
        <v>0</v>
      </c>
      <c r="AE23" s="184">
        <v>0</v>
      </c>
      <c r="AF23" s="184">
        <v>0</v>
      </c>
      <c r="AG23" s="184">
        <v>0</v>
      </c>
      <c r="AH23" s="184">
        <v>0</v>
      </c>
      <c r="AI23" s="184">
        <v>0</v>
      </c>
      <c r="AJ23" s="184">
        <v>0</v>
      </c>
      <c r="AK23" s="184">
        <v>0</v>
      </c>
      <c r="AL23" s="184">
        <v>0</v>
      </c>
      <c r="AM23" s="184">
        <v>0</v>
      </c>
      <c r="AN23" s="148">
        <f t="shared" si="10"/>
        <v>0</v>
      </c>
    </row>
    <row r="24" spans="1:40" s="35" customFormat="1" ht="14.15" x14ac:dyDescent="0.35">
      <c r="A24" s="40" t="str">
        <f t="shared" si="7"/>
        <v>Thing 7</v>
      </c>
      <c r="B24" s="184">
        <v>0</v>
      </c>
      <c r="C24" s="184">
        <v>0</v>
      </c>
      <c r="D24" s="184">
        <v>0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0</v>
      </c>
      <c r="M24" s="184">
        <v>0</v>
      </c>
      <c r="N24" s="148">
        <f t="shared" si="8"/>
        <v>0</v>
      </c>
      <c r="O24" s="184">
        <v>0</v>
      </c>
      <c r="P24" s="184">
        <v>0</v>
      </c>
      <c r="Q24" s="184">
        <v>0</v>
      </c>
      <c r="R24" s="184">
        <v>0</v>
      </c>
      <c r="S24" s="184">
        <v>0</v>
      </c>
      <c r="T24" s="184">
        <v>0</v>
      </c>
      <c r="U24" s="184">
        <v>0</v>
      </c>
      <c r="V24" s="184">
        <v>0</v>
      </c>
      <c r="W24" s="184">
        <v>0</v>
      </c>
      <c r="X24" s="184">
        <v>0</v>
      </c>
      <c r="Y24" s="184">
        <v>0</v>
      </c>
      <c r="Z24" s="184">
        <v>0</v>
      </c>
      <c r="AA24" s="148">
        <f t="shared" si="9"/>
        <v>0</v>
      </c>
      <c r="AB24" s="184">
        <v>0</v>
      </c>
      <c r="AC24" s="184">
        <v>0</v>
      </c>
      <c r="AD24" s="184">
        <v>0</v>
      </c>
      <c r="AE24" s="184">
        <v>0</v>
      </c>
      <c r="AF24" s="184">
        <v>0</v>
      </c>
      <c r="AG24" s="184">
        <v>0</v>
      </c>
      <c r="AH24" s="184">
        <v>0</v>
      </c>
      <c r="AI24" s="184">
        <v>0</v>
      </c>
      <c r="AJ24" s="184">
        <v>0</v>
      </c>
      <c r="AK24" s="184">
        <v>0</v>
      </c>
      <c r="AL24" s="184">
        <v>0</v>
      </c>
      <c r="AM24" s="184">
        <v>0</v>
      </c>
      <c r="AN24" s="148">
        <f t="shared" si="10"/>
        <v>0</v>
      </c>
    </row>
    <row r="25" spans="1:40" s="35" customFormat="1" ht="14.15" x14ac:dyDescent="0.35">
      <c r="A25" s="40" t="str">
        <f t="shared" si="7"/>
        <v>Thing 8</v>
      </c>
      <c r="B25" s="184">
        <v>0</v>
      </c>
      <c r="C25" s="184">
        <v>0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84">
        <v>0</v>
      </c>
      <c r="J25" s="184">
        <v>0</v>
      </c>
      <c r="K25" s="184">
        <v>0</v>
      </c>
      <c r="L25" s="184">
        <v>0</v>
      </c>
      <c r="M25" s="184">
        <v>0</v>
      </c>
      <c r="N25" s="148">
        <f t="shared" ref="N25:N27" si="11">SUM(B25:M25)</f>
        <v>0</v>
      </c>
      <c r="O25" s="184">
        <v>0</v>
      </c>
      <c r="P25" s="184">
        <v>0</v>
      </c>
      <c r="Q25" s="184">
        <v>0</v>
      </c>
      <c r="R25" s="184">
        <v>0</v>
      </c>
      <c r="S25" s="184">
        <v>0</v>
      </c>
      <c r="T25" s="184">
        <v>0</v>
      </c>
      <c r="U25" s="184">
        <v>0</v>
      </c>
      <c r="V25" s="184">
        <v>0</v>
      </c>
      <c r="W25" s="184">
        <v>0</v>
      </c>
      <c r="X25" s="184">
        <v>0</v>
      </c>
      <c r="Y25" s="184">
        <v>0</v>
      </c>
      <c r="Z25" s="184">
        <v>0</v>
      </c>
      <c r="AA25" s="148">
        <f t="shared" ref="AA25:AA27" si="12">SUM(O25:Z25)</f>
        <v>0</v>
      </c>
      <c r="AB25" s="184">
        <v>0</v>
      </c>
      <c r="AC25" s="184">
        <v>0</v>
      </c>
      <c r="AD25" s="184">
        <v>0</v>
      </c>
      <c r="AE25" s="184">
        <v>0</v>
      </c>
      <c r="AF25" s="184">
        <v>0</v>
      </c>
      <c r="AG25" s="184">
        <v>0</v>
      </c>
      <c r="AH25" s="184">
        <v>0</v>
      </c>
      <c r="AI25" s="184">
        <v>0</v>
      </c>
      <c r="AJ25" s="184">
        <v>0</v>
      </c>
      <c r="AK25" s="184">
        <v>0</v>
      </c>
      <c r="AL25" s="184">
        <v>0</v>
      </c>
      <c r="AM25" s="184">
        <v>0</v>
      </c>
      <c r="AN25" s="148">
        <f t="shared" ref="AN25:AN27" si="13">SUM(AB25:AM25)</f>
        <v>0</v>
      </c>
    </row>
    <row r="26" spans="1:40" s="35" customFormat="1" ht="14.15" x14ac:dyDescent="0.35">
      <c r="A26" s="40" t="str">
        <f t="shared" si="7"/>
        <v>Thing 9</v>
      </c>
      <c r="B26" s="184">
        <v>0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184">
        <v>0</v>
      </c>
      <c r="L26" s="184">
        <v>0</v>
      </c>
      <c r="M26" s="184">
        <v>0</v>
      </c>
      <c r="N26" s="148">
        <f t="shared" si="11"/>
        <v>0</v>
      </c>
      <c r="O26" s="184">
        <v>0</v>
      </c>
      <c r="P26" s="184">
        <v>0</v>
      </c>
      <c r="Q26" s="184">
        <v>0</v>
      </c>
      <c r="R26" s="184">
        <v>0</v>
      </c>
      <c r="S26" s="184">
        <v>0</v>
      </c>
      <c r="T26" s="184">
        <v>0</v>
      </c>
      <c r="U26" s="184">
        <v>0</v>
      </c>
      <c r="V26" s="184">
        <v>0</v>
      </c>
      <c r="W26" s="184">
        <v>0</v>
      </c>
      <c r="X26" s="184">
        <v>0</v>
      </c>
      <c r="Y26" s="184">
        <v>0</v>
      </c>
      <c r="Z26" s="184">
        <v>0</v>
      </c>
      <c r="AA26" s="148">
        <f t="shared" si="12"/>
        <v>0</v>
      </c>
      <c r="AB26" s="184">
        <v>0</v>
      </c>
      <c r="AC26" s="184">
        <v>0</v>
      </c>
      <c r="AD26" s="184">
        <v>0</v>
      </c>
      <c r="AE26" s="184">
        <v>0</v>
      </c>
      <c r="AF26" s="184">
        <v>0</v>
      </c>
      <c r="AG26" s="184">
        <v>0</v>
      </c>
      <c r="AH26" s="184">
        <v>0</v>
      </c>
      <c r="AI26" s="184">
        <v>0</v>
      </c>
      <c r="AJ26" s="184">
        <v>0</v>
      </c>
      <c r="AK26" s="184">
        <v>0</v>
      </c>
      <c r="AL26" s="184">
        <v>0</v>
      </c>
      <c r="AM26" s="184">
        <v>0</v>
      </c>
      <c r="AN26" s="148">
        <f t="shared" si="13"/>
        <v>0</v>
      </c>
    </row>
    <row r="27" spans="1:40" ht="14.15" x14ac:dyDescent="0.35">
      <c r="A27" s="40" t="str">
        <f t="shared" si="7"/>
        <v>Thing 10</v>
      </c>
      <c r="B27" s="184">
        <v>0</v>
      </c>
      <c r="C27" s="184"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84">
        <v>0</v>
      </c>
      <c r="J27" s="184">
        <v>0</v>
      </c>
      <c r="K27" s="184">
        <v>0</v>
      </c>
      <c r="L27" s="184">
        <v>0</v>
      </c>
      <c r="M27" s="184">
        <v>0</v>
      </c>
      <c r="N27" s="148">
        <f t="shared" si="11"/>
        <v>0</v>
      </c>
      <c r="O27" s="184">
        <v>0</v>
      </c>
      <c r="P27" s="184">
        <v>0</v>
      </c>
      <c r="Q27" s="184">
        <v>0</v>
      </c>
      <c r="R27" s="184">
        <v>0</v>
      </c>
      <c r="S27" s="184">
        <v>0</v>
      </c>
      <c r="T27" s="184">
        <v>0</v>
      </c>
      <c r="U27" s="184">
        <v>0</v>
      </c>
      <c r="V27" s="184">
        <v>0</v>
      </c>
      <c r="W27" s="184">
        <v>0</v>
      </c>
      <c r="X27" s="184">
        <v>0</v>
      </c>
      <c r="Y27" s="184">
        <v>0</v>
      </c>
      <c r="Z27" s="184">
        <v>0</v>
      </c>
      <c r="AA27" s="148">
        <f t="shared" si="12"/>
        <v>0</v>
      </c>
      <c r="AB27" s="184">
        <v>0</v>
      </c>
      <c r="AC27" s="184">
        <v>0</v>
      </c>
      <c r="AD27" s="184">
        <v>0</v>
      </c>
      <c r="AE27" s="184">
        <v>0</v>
      </c>
      <c r="AF27" s="184">
        <v>0</v>
      </c>
      <c r="AG27" s="184">
        <v>0</v>
      </c>
      <c r="AH27" s="184">
        <v>0</v>
      </c>
      <c r="AI27" s="184">
        <v>0</v>
      </c>
      <c r="AJ27" s="184">
        <v>0</v>
      </c>
      <c r="AK27" s="184">
        <v>0</v>
      </c>
      <c r="AL27" s="184">
        <v>0</v>
      </c>
      <c r="AM27" s="184">
        <v>0</v>
      </c>
      <c r="AN27" s="148">
        <f t="shared" si="13"/>
        <v>0</v>
      </c>
    </row>
    <row r="28" spans="1:40" x14ac:dyDescent="0.3">
      <c r="N28" s="123"/>
      <c r="AA28" s="123"/>
      <c r="AN28" s="123"/>
    </row>
    <row r="29" spans="1:40" x14ac:dyDescent="0.3">
      <c r="A29" s="98" t="s">
        <v>125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24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124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124"/>
    </row>
    <row r="30" spans="1:40" s="44" customFormat="1" x14ac:dyDescent="0.3">
      <c r="A30" s="108" t="str">
        <f t="shared" ref="A30:A36" si="14">A18</f>
        <v xml:space="preserve">Thing 1 </v>
      </c>
      <c r="B30" s="200">
        <f>$B$4*B18</f>
        <v>0</v>
      </c>
      <c r="C30" s="200">
        <f t="shared" ref="C30:AM30" si="15">$B$4*C18</f>
        <v>0</v>
      </c>
      <c r="D30" s="200">
        <f t="shared" si="15"/>
        <v>0</v>
      </c>
      <c r="E30" s="200">
        <f t="shared" si="15"/>
        <v>0</v>
      </c>
      <c r="F30" s="200">
        <f t="shared" si="15"/>
        <v>0</v>
      </c>
      <c r="G30" s="200">
        <f t="shared" si="15"/>
        <v>0</v>
      </c>
      <c r="H30" s="200">
        <f t="shared" si="15"/>
        <v>0</v>
      </c>
      <c r="I30" s="200">
        <f t="shared" si="15"/>
        <v>0</v>
      </c>
      <c r="J30" s="200">
        <f t="shared" si="15"/>
        <v>0</v>
      </c>
      <c r="K30" s="200">
        <f t="shared" si="15"/>
        <v>0</v>
      </c>
      <c r="L30" s="200">
        <f t="shared" si="15"/>
        <v>0</v>
      </c>
      <c r="M30" s="200">
        <f t="shared" si="15"/>
        <v>0</v>
      </c>
      <c r="N30" s="201">
        <f>SUM(B30:M30)</f>
        <v>0</v>
      </c>
      <c r="O30" s="200">
        <f t="shared" si="15"/>
        <v>0</v>
      </c>
      <c r="P30" s="200">
        <f t="shared" si="15"/>
        <v>0</v>
      </c>
      <c r="Q30" s="200">
        <f t="shared" si="15"/>
        <v>0</v>
      </c>
      <c r="R30" s="200">
        <f t="shared" si="15"/>
        <v>0</v>
      </c>
      <c r="S30" s="200">
        <f t="shared" si="15"/>
        <v>0</v>
      </c>
      <c r="T30" s="200">
        <f t="shared" si="15"/>
        <v>0</v>
      </c>
      <c r="U30" s="200">
        <f t="shared" si="15"/>
        <v>0</v>
      </c>
      <c r="V30" s="200">
        <f t="shared" si="15"/>
        <v>0</v>
      </c>
      <c r="W30" s="200">
        <f t="shared" si="15"/>
        <v>0</v>
      </c>
      <c r="X30" s="200">
        <f t="shared" si="15"/>
        <v>0</v>
      </c>
      <c r="Y30" s="200">
        <f t="shared" si="15"/>
        <v>0</v>
      </c>
      <c r="Z30" s="200">
        <f t="shared" si="15"/>
        <v>0</v>
      </c>
      <c r="AA30" s="201">
        <f>SUM(O30:Z30)</f>
        <v>0</v>
      </c>
      <c r="AB30" s="200">
        <f t="shared" si="15"/>
        <v>0</v>
      </c>
      <c r="AC30" s="200">
        <f t="shared" si="15"/>
        <v>0</v>
      </c>
      <c r="AD30" s="200">
        <f t="shared" si="15"/>
        <v>0</v>
      </c>
      <c r="AE30" s="200">
        <f t="shared" si="15"/>
        <v>0</v>
      </c>
      <c r="AF30" s="200">
        <f t="shared" si="15"/>
        <v>0</v>
      </c>
      <c r="AG30" s="200">
        <f t="shared" si="15"/>
        <v>0</v>
      </c>
      <c r="AH30" s="200">
        <f t="shared" si="15"/>
        <v>0</v>
      </c>
      <c r="AI30" s="200">
        <f t="shared" si="15"/>
        <v>0</v>
      </c>
      <c r="AJ30" s="200">
        <f t="shared" si="15"/>
        <v>0</v>
      </c>
      <c r="AK30" s="200">
        <f t="shared" si="15"/>
        <v>0</v>
      </c>
      <c r="AL30" s="200">
        <f t="shared" si="15"/>
        <v>0</v>
      </c>
      <c r="AM30" s="200">
        <f t="shared" si="15"/>
        <v>0</v>
      </c>
      <c r="AN30" s="201">
        <f>SUM(AB30:AM30)</f>
        <v>0</v>
      </c>
    </row>
    <row r="31" spans="1:40" s="44" customFormat="1" x14ac:dyDescent="0.3">
      <c r="A31" s="108" t="str">
        <f t="shared" si="14"/>
        <v>Thing 2</v>
      </c>
      <c r="B31" s="200">
        <f>$B$5*B19</f>
        <v>0</v>
      </c>
      <c r="C31" s="200">
        <f t="shared" ref="C31:AM31" si="16">$B$5*C19</f>
        <v>0</v>
      </c>
      <c r="D31" s="200">
        <f t="shared" si="16"/>
        <v>0</v>
      </c>
      <c r="E31" s="200">
        <f t="shared" si="16"/>
        <v>0</v>
      </c>
      <c r="F31" s="200">
        <f t="shared" si="16"/>
        <v>0</v>
      </c>
      <c r="G31" s="200">
        <f t="shared" si="16"/>
        <v>0</v>
      </c>
      <c r="H31" s="200">
        <f t="shared" si="16"/>
        <v>0</v>
      </c>
      <c r="I31" s="200">
        <f t="shared" si="16"/>
        <v>0</v>
      </c>
      <c r="J31" s="200">
        <f t="shared" si="16"/>
        <v>0</v>
      </c>
      <c r="K31" s="200">
        <f t="shared" si="16"/>
        <v>0</v>
      </c>
      <c r="L31" s="200">
        <f t="shared" si="16"/>
        <v>0</v>
      </c>
      <c r="M31" s="200">
        <f t="shared" si="16"/>
        <v>0</v>
      </c>
      <c r="N31" s="201">
        <f t="shared" ref="N31:N36" si="17">SUM(B31:M31)</f>
        <v>0</v>
      </c>
      <c r="O31" s="200">
        <f t="shared" si="16"/>
        <v>0</v>
      </c>
      <c r="P31" s="200">
        <f t="shared" si="16"/>
        <v>0</v>
      </c>
      <c r="Q31" s="200">
        <f t="shared" si="16"/>
        <v>0</v>
      </c>
      <c r="R31" s="200">
        <f t="shared" si="16"/>
        <v>0</v>
      </c>
      <c r="S31" s="200">
        <f t="shared" si="16"/>
        <v>0</v>
      </c>
      <c r="T31" s="200">
        <f t="shared" si="16"/>
        <v>0</v>
      </c>
      <c r="U31" s="200">
        <f t="shared" si="16"/>
        <v>0</v>
      </c>
      <c r="V31" s="200">
        <f t="shared" si="16"/>
        <v>0</v>
      </c>
      <c r="W31" s="200">
        <f t="shared" si="16"/>
        <v>0</v>
      </c>
      <c r="X31" s="200">
        <f t="shared" si="16"/>
        <v>0</v>
      </c>
      <c r="Y31" s="200">
        <f t="shared" si="16"/>
        <v>0</v>
      </c>
      <c r="Z31" s="200">
        <f t="shared" si="16"/>
        <v>0</v>
      </c>
      <c r="AA31" s="201">
        <f t="shared" ref="AA31:AA36" si="18">SUM(O31:Z31)</f>
        <v>0</v>
      </c>
      <c r="AB31" s="200">
        <f t="shared" si="16"/>
        <v>0</v>
      </c>
      <c r="AC31" s="200">
        <f t="shared" si="16"/>
        <v>0</v>
      </c>
      <c r="AD31" s="200">
        <f t="shared" si="16"/>
        <v>0</v>
      </c>
      <c r="AE31" s="200">
        <f t="shared" si="16"/>
        <v>0</v>
      </c>
      <c r="AF31" s="200">
        <f t="shared" si="16"/>
        <v>0</v>
      </c>
      <c r="AG31" s="200">
        <f t="shared" si="16"/>
        <v>0</v>
      </c>
      <c r="AH31" s="200">
        <f t="shared" si="16"/>
        <v>0</v>
      </c>
      <c r="AI31" s="200">
        <f t="shared" si="16"/>
        <v>0</v>
      </c>
      <c r="AJ31" s="200">
        <f t="shared" si="16"/>
        <v>0</v>
      </c>
      <c r="AK31" s="200">
        <f t="shared" si="16"/>
        <v>0</v>
      </c>
      <c r="AL31" s="200">
        <f t="shared" si="16"/>
        <v>0</v>
      </c>
      <c r="AM31" s="200">
        <f t="shared" si="16"/>
        <v>0</v>
      </c>
      <c r="AN31" s="201">
        <f t="shared" ref="AN31:AN36" si="19">SUM(AB31:AM31)</f>
        <v>0</v>
      </c>
    </row>
    <row r="32" spans="1:40" s="44" customFormat="1" x14ac:dyDescent="0.3">
      <c r="A32" s="108" t="str">
        <f t="shared" si="14"/>
        <v>Thing 3</v>
      </c>
      <c r="B32" s="200">
        <f>$B$6*B20</f>
        <v>0</v>
      </c>
      <c r="C32" s="200">
        <f t="shared" ref="C32:AM32" si="20">$B$6*C20</f>
        <v>0</v>
      </c>
      <c r="D32" s="200">
        <f t="shared" si="20"/>
        <v>0</v>
      </c>
      <c r="E32" s="200">
        <f t="shared" si="20"/>
        <v>0</v>
      </c>
      <c r="F32" s="200">
        <f t="shared" si="20"/>
        <v>0</v>
      </c>
      <c r="G32" s="200">
        <f t="shared" si="20"/>
        <v>0</v>
      </c>
      <c r="H32" s="200">
        <f t="shared" si="20"/>
        <v>0</v>
      </c>
      <c r="I32" s="200">
        <f t="shared" si="20"/>
        <v>0</v>
      </c>
      <c r="J32" s="200">
        <f t="shared" si="20"/>
        <v>0</v>
      </c>
      <c r="K32" s="200">
        <f t="shared" si="20"/>
        <v>0</v>
      </c>
      <c r="L32" s="200">
        <f t="shared" si="20"/>
        <v>0</v>
      </c>
      <c r="M32" s="200">
        <f t="shared" si="20"/>
        <v>0</v>
      </c>
      <c r="N32" s="201">
        <f t="shared" si="17"/>
        <v>0</v>
      </c>
      <c r="O32" s="200">
        <f t="shared" si="20"/>
        <v>0</v>
      </c>
      <c r="P32" s="200">
        <f t="shared" si="20"/>
        <v>0</v>
      </c>
      <c r="Q32" s="200">
        <f t="shared" si="20"/>
        <v>0</v>
      </c>
      <c r="R32" s="200">
        <f t="shared" si="20"/>
        <v>0</v>
      </c>
      <c r="S32" s="200">
        <f t="shared" si="20"/>
        <v>0</v>
      </c>
      <c r="T32" s="200">
        <f t="shared" si="20"/>
        <v>0</v>
      </c>
      <c r="U32" s="200">
        <f t="shared" si="20"/>
        <v>0</v>
      </c>
      <c r="V32" s="200">
        <f t="shared" si="20"/>
        <v>0</v>
      </c>
      <c r="W32" s="200">
        <f t="shared" si="20"/>
        <v>0</v>
      </c>
      <c r="X32" s="200">
        <f t="shared" si="20"/>
        <v>0</v>
      </c>
      <c r="Y32" s="200">
        <f t="shared" si="20"/>
        <v>0</v>
      </c>
      <c r="Z32" s="200">
        <f t="shared" si="20"/>
        <v>0</v>
      </c>
      <c r="AA32" s="201">
        <f t="shared" si="18"/>
        <v>0</v>
      </c>
      <c r="AB32" s="200">
        <f t="shared" si="20"/>
        <v>0</v>
      </c>
      <c r="AC32" s="200">
        <f t="shared" si="20"/>
        <v>0</v>
      </c>
      <c r="AD32" s="200">
        <f t="shared" si="20"/>
        <v>0</v>
      </c>
      <c r="AE32" s="200">
        <f t="shared" si="20"/>
        <v>0</v>
      </c>
      <c r="AF32" s="200">
        <f t="shared" si="20"/>
        <v>0</v>
      </c>
      <c r="AG32" s="200">
        <f t="shared" si="20"/>
        <v>0</v>
      </c>
      <c r="AH32" s="200">
        <f t="shared" si="20"/>
        <v>0</v>
      </c>
      <c r="AI32" s="200">
        <f t="shared" si="20"/>
        <v>0</v>
      </c>
      <c r="AJ32" s="200">
        <f t="shared" si="20"/>
        <v>0</v>
      </c>
      <c r="AK32" s="200">
        <f t="shared" si="20"/>
        <v>0</v>
      </c>
      <c r="AL32" s="200">
        <f t="shared" si="20"/>
        <v>0</v>
      </c>
      <c r="AM32" s="200">
        <f t="shared" si="20"/>
        <v>0</v>
      </c>
      <c r="AN32" s="201">
        <f t="shared" si="19"/>
        <v>0</v>
      </c>
    </row>
    <row r="33" spans="1:42" x14ac:dyDescent="0.3">
      <c r="A33" s="108" t="str">
        <f t="shared" si="14"/>
        <v>Thing 4</v>
      </c>
      <c r="B33" s="200">
        <f>$B$7*B21</f>
        <v>0</v>
      </c>
      <c r="C33" s="200">
        <f t="shared" ref="C33:AM33" si="21">$B$7*C21</f>
        <v>0</v>
      </c>
      <c r="D33" s="200">
        <f t="shared" si="21"/>
        <v>0</v>
      </c>
      <c r="E33" s="200">
        <f t="shared" si="21"/>
        <v>0</v>
      </c>
      <c r="F33" s="200">
        <f t="shared" si="21"/>
        <v>0</v>
      </c>
      <c r="G33" s="200">
        <f t="shared" si="21"/>
        <v>0</v>
      </c>
      <c r="H33" s="200">
        <f t="shared" si="21"/>
        <v>0</v>
      </c>
      <c r="I33" s="200">
        <f t="shared" si="21"/>
        <v>0</v>
      </c>
      <c r="J33" s="200">
        <f t="shared" si="21"/>
        <v>0</v>
      </c>
      <c r="K33" s="200">
        <f t="shared" si="21"/>
        <v>0</v>
      </c>
      <c r="L33" s="200">
        <f t="shared" si="21"/>
        <v>0</v>
      </c>
      <c r="M33" s="200">
        <f t="shared" si="21"/>
        <v>0</v>
      </c>
      <c r="N33" s="201">
        <f t="shared" si="17"/>
        <v>0</v>
      </c>
      <c r="O33" s="200">
        <f t="shared" si="21"/>
        <v>0</v>
      </c>
      <c r="P33" s="200">
        <f t="shared" si="21"/>
        <v>0</v>
      </c>
      <c r="Q33" s="200">
        <f t="shared" si="21"/>
        <v>0</v>
      </c>
      <c r="R33" s="200">
        <f t="shared" si="21"/>
        <v>0</v>
      </c>
      <c r="S33" s="200">
        <f t="shared" si="21"/>
        <v>0</v>
      </c>
      <c r="T33" s="200">
        <f t="shared" si="21"/>
        <v>0</v>
      </c>
      <c r="U33" s="200">
        <f t="shared" si="21"/>
        <v>0</v>
      </c>
      <c r="V33" s="200">
        <f t="shared" si="21"/>
        <v>0</v>
      </c>
      <c r="W33" s="200">
        <f t="shared" si="21"/>
        <v>0</v>
      </c>
      <c r="X33" s="200">
        <f t="shared" si="21"/>
        <v>0</v>
      </c>
      <c r="Y33" s="200">
        <f t="shared" si="21"/>
        <v>0</v>
      </c>
      <c r="Z33" s="200">
        <f t="shared" si="21"/>
        <v>0</v>
      </c>
      <c r="AA33" s="201">
        <f t="shared" si="18"/>
        <v>0</v>
      </c>
      <c r="AB33" s="200">
        <f t="shared" si="21"/>
        <v>0</v>
      </c>
      <c r="AC33" s="200">
        <f t="shared" si="21"/>
        <v>0</v>
      </c>
      <c r="AD33" s="200">
        <f t="shared" si="21"/>
        <v>0</v>
      </c>
      <c r="AE33" s="200">
        <f t="shared" si="21"/>
        <v>0</v>
      </c>
      <c r="AF33" s="200">
        <f t="shared" si="21"/>
        <v>0</v>
      </c>
      <c r="AG33" s="200">
        <f t="shared" si="21"/>
        <v>0</v>
      </c>
      <c r="AH33" s="200">
        <f t="shared" si="21"/>
        <v>0</v>
      </c>
      <c r="AI33" s="200">
        <f t="shared" si="21"/>
        <v>0</v>
      </c>
      <c r="AJ33" s="200">
        <f t="shared" si="21"/>
        <v>0</v>
      </c>
      <c r="AK33" s="200">
        <f t="shared" si="21"/>
        <v>0</v>
      </c>
      <c r="AL33" s="200">
        <f t="shared" si="21"/>
        <v>0</v>
      </c>
      <c r="AM33" s="200">
        <f t="shared" si="21"/>
        <v>0</v>
      </c>
      <c r="AN33" s="201">
        <f t="shared" si="19"/>
        <v>0</v>
      </c>
    </row>
    <row r="34" spans="1:42" x14ac:dyDescent="0.3">
      <c r="A34" s="108" t="str">
        <f t="shared" si="14"/>
        <v>Thing 5</v>
      </c>
      <c r="B34" s="200">
        <f>$B$8*B22</f>
        <v>0</v>
      </c>
      <c r="C34" s="200">
        <f t="shared" ref="C34:AM34" si="22">$B$8*C22</f>
        <v>0</v>
      </c>
      <c r="D34" s="200">
        <f t="shared" si="22"/>
        <v>0</v>
      </c>
      <c r="E34" s="200">
        <f t="shared" si="22"/>
        <v>0</v>
      </c>
      <c r="F34" s="200">
        <f t="shared" si="22"/>
        <v>0</v>
      </c>
      <c r="G34" s="200">
        <f t="shared" si="22"/>
        <v>0</v>
      </c>
      <c r="H34" s="200">
        <f t="shared" si="22"/>
        <v>0</v>
      </c>
      <c r="I34" s="200">
        <f t="shared" si="22"/>
        <v>0</v>
      </c>
      <c r="J34" s="200">
        <f t="shared" si="22"/>
        <v>0</v>
      </c>
      <c r="K34" s="200">
        <f t="shared" si="22"/>
        <v>0</v>
      </c>
      <c r="L34" s="200">
        <f t="shared" si="22"/>
        <v>0</v>
      </c>
      <c r="M34" s="200">
        <f t="shared" si="22"/>
        <v>0</v>
      </c>
      <c r="N34" s="201">
        <f t="shared" si="17"/>
        <v>0</v>
      </c>
      <c r="O34" s="200">
        <f t="shared" si="22"/>
        <v>0</v>
      </c>
      <c r="P34" s="200">
        <f t="shared" si="22"/>
        <v>0</v>
      </c>
      <c r="Q34" s="200">
        <f t="shared" si="22"/>
        <v>0</v>
      </c>
      <c r="R34" s="200">
        <f t="shared" si="22"/>
        <v>0</v>
      </c>
      <c r="S34" s="200">
        <f t="shared" si="22"/>
        <v>0</v>
      </c>
      <c r="T34" s="200">
        <f t="shared" si="22"/>
        <v>0</v>
      </c>
      <c r="U34" s="200">
        <f t="shared" si="22"/>
        <v>0</v>
      </c>
      <c r="V34" s="200">
        <f t="shared" si="22"/>
        <v>0</v>
      </c>
      <c r="W34" s="200">
        <f t="shared" si="22"/>
        <v>0</v>
      </c>
      <c r="X34" s="200">
        <f t="shared" si="22"/>
        <v>0</v>
      </c>
      <c r="Y34" s="200">
        <f t="shared" si="22"/>
        <v>0</v>
      </c>
      <c r="Z34" s="200">
        <f t="shared" si="22"/>
        <v>0</v>
      </c>
      <c r="AA34" s="201">
        <f t="shared" si="18"/>
        <v>0</v>
      </c>
      <c r="AB34" s="200">
        <f t="shared" si="22"/>
        <v>0</v>
      </c>
      <c r="AC34" s="200">
        <f t="shared" si="22"/>
        <v>0</v>
      </c>
      <c r="AD34" s="200">
        <f t="shared" si="22"/>
        <v>0</v>
      </c>
      <c r="AE34" s="200">
        <f t="shared" si="22"/>
        <v>0</v>
      </c>
      <c r="AF34" s="200">
        <f t="shared" si="22"/>
        <v>0</v>
      </c>
      <c r="AG34" s="200">
        <f t="shared" si="22"/>
        <v>0</v>
      </c>
      <c r="AH34" s="200">
        <f t="shared" si="22"/>
        <v>0</v>
      </c>
      <c r="AI34" s="200">
        <f t="shared" si="22"/>
        <v>0</v>
      </c>
      <c r="AJ34" s="200">
        <f t="shared" si="22"/>
        <v>0</v>
      </c>
      <c r="AK34" s="200">
        <f t="shared" si="22"/>
        <v>0</v>
      </c>
      <c r="AL34" s="200">
        <f t="shared" si="22"/>
        <v>0</v>
      </c>
      <c r="AM34" s="200">
        <f t="shared" si="22"/>
        <v>0</v>
      </c>
      <c r="AN34" s="201">
        <f t="shared" si="19"/>
        <v>0</v>
      </c>
    </row>
    <row r="35" spans="1:42" s="44" customFormat="1" x14ac:dyDescent="0.3">
      <c r="A35" s="108" t="str">
        <f t="shared" si="14"/>
        <v>Thing 6</v>
      </c>
      <c r="B35" s="200">
        <f>$B$9*B23</f>
        <v>0</v>
      </c>
      <c r="C35" s="200">
        <f t="shared" ref="C35:AM35" si="23">$B$9*C23</f>
        <v>0</v>
      </c>
      <c r="D35" s="200">
        <f t="shared" si="23"/>
        <v>0</v>
      </c>
      <c r="E35" s="200">
        <f t="shared" si="23"/>
        <v>0</v>
      </c>
      <c r="F35" s="200">
        <f t="shared" si="23"/>
        <v>0</v>
      </c>
      <c r="G35" s="200">
        <f t="shared" si="23"/>
        <v>0</v>
      </c>
      <c r="H35" s="200">
        <f t="shared" si="23"/>
        <v>0</v>
      </c>
      <c r="I35" s="200">
        <f t="shared" si="23"/>
        <v>0</v>
      </c>
      <c r="J35" s="200">
        <f t="shared" si="23"/>
        <v>0</v>
      </c>
      <c r="K35" s="200">
        <f t="shared" si="23"/>
        <v>0</v>
      </c>
      <c r="L35" s="200">
        <f t="shared" si="23"/>
        <v>0</v>
      </c>
      <c r="M35" s="200">
        <f t="shared" si="23"/>
        <v>0</v>
      </c>
      <c r="N35" s="201">
        <f t="shared" si="17"/>
        <v>0</v>
      </c>
      <c r="O35" s="200">
        <f t="shared" si="23"/>
        <v>0</v>
      </c>
      <c r="P35" s="200">
        <f t="shared" si="23"/>
        <v>0</v>
      </c>
      <c r="Q35" s="200">
        <f t="shared" si="23"/>
        <v>0</v>
      </c>
      <c r="R35" s="200">
        <f t="shared" si="23"/>
        <v>0</v>
      </c>
      <c r="S35" s="200">
        <f t="shared" si="23"/>
        <v>0</v>
      </c>
      <c r="T35" s="200">
        <f t="shared" si="23"/>
        <v>0</v>
      </c>
      <c r="U35" s="200">
        <f t="shared" si="23"/>
        <v>0</v>
      </c>
      <c r="V35" s="200">
        <f t="shared" si="23"/>
        <v>0</v>
      </c>
      <c r="W35" s="200">
        <f t="shared" si="23"/>
        <v>0</v>
      </c>
      <c r="X35" s="200">
        <f t="shared" si="23"/>
        <v>0</v>
      </c>
      <c r="Y35" s="200">
        <f t="shared" si="23"/>
        <v>0</v>
      </c>
      <c r="Z35" s="200">
        <f t="shared" si="23"/>
        <v>0</v>
      </c>
      <c r="AA35" s="201">
        <f t="shared" si="18"/>
        <v>0</v>
      </c>
      <c r="AB35" s="200">
        <f t="shared" si="23"/>
        <v>0</v>
      </c>
      <c r="AC35" s="200">
        <f t="shared" si="23"/>
        <v>0</v>
      </c>
      <c r="AD35" s="200">
        <f t="shared" si="23"/>
        <v>0</v>
      </c>
      <c r="AE35" s="200">
        <f t="shared" si="23"/>
        <v>0</v>
      </c>
      <c r="AF35" s="200">
        <f t="shared" si="23"/>
        <v>0</v>
      </c>
      <c r="AG35" s="200">
        <f t="shared" si="23"/>
        <v>0</v>
      </c>
      <c r="AH35" s="200">
        <f t="shared" si="23"/>
        <v>0</v>
      </c>
      <c r="AI35" s="200">
        <f t="shared" si="23"/>
        <v>0</v>
      </c>
      <c r="AJ35" s="200">
        <f t="shared" si="23"/>
        <v>0</v>
      </c>
      <c r="AK35" s="200">
        <f t="shared" si="23"/>
        <v>0</v>
      </c>
      <c r="AL35" s="200">
        <f t="shared" si="23"/>
        <v>0</v>
      </c>
      <c r="AM35" s="200">
        <f t="shared" si="23"/>
        <v>0</v>
      </c>
      <c r="AN35" s="201">
        <f t="shared" si="19"/>
        <v>0</v>
      </c>
    </row>
    <row r="36" spans="1:42" x14ac:dyDescent="0.3">
      <c r="A36" s="108" t="str">
        <f t="shared" si="14"/>
        <v>Thing 7</v>
      </c>
      <c r="B36" s="200">
        <f>$B$10*B24</f>
        <v>0</v>
      </c>
      <c r="C36" s="200">
        <f t="shared" ref="C36:AM36" si="24">$B$10*C24</f>
        <v>0</v>
      </c>
      <c r="D36" s="200">
        <f t="shared" si="24"/>
        <v>0</v>
      </c>
      <c r="E36" s="200">
        <f t="shared" si="24"/>
        <v>0</v>
      </c>
      <c r="F36" s="200">
        <f t="shared" si="24"/>
        <v>0</v>
      </c>
      <c r="G36" s="200">
        <f t="shared" si="24"/>
        <v>0</v>
      </c>
      <c r="H36" s="200">
        <f t="shared" si="24"/>
        <v>0</v>
      </c>
      <c r="I36" s="200">
        <f t="shared" si="24"/>
        <v>0</v>
      </c>
      <c r="J36" s="200">
        <f t="shared" si="24"/>
        <v>0</v>
      </c>
      <c r="K36" s="200">
        <f t="shared" si="24"/>
        <v>0</v>
      </c>
      <c r="L36" s="200">
        <f t="shared" si="24"/>
        <v>0</v>
      </c>
      <c r="M36" s="200">
        <f t="shared" si="24"/>
        <v>0</v>
      </c>
      <c r="N36" s="201">
        <f t="shared" si="17"/>
        <v>0</v>
      </c>
      <c r="O36" s="200">
        <f t="shared" si="24"/>
        <v>0</v>
      </c>
      <c r="P36" s="200">
        <f t="shared" si="24"/>
        <v>0</v>
      </c>
      <c r="Q36" s="200">
        <f t="shared" si="24"/>
        <v>0</v>
      </c>
      <c r="R36" s="200">
        <f t="shared" si="24"/>
        <v>0</v>
      </c>
      <c r="S36" s="200">
        <f t="shared" si="24"/>
        <v>0</v>
      </c>
      <c r="T36" s="200">
        <f t="shared" si="24"/>
        <v>0</v>
      </c>
      <c r="U36" s="200">
        <f t="shared" si="24"/>
        <v>0</v>
      </c>
      <c r="V36" s="200">
        <f t="shared" si="24"/>
        <v>0</v>
      </c>
      <c r="W36" s="200">
        <f t="shared" si="24"/>
        <v>0</v>
      </c>
      <c r="X36" s="200">
        <f t="shared" si="24"/>
        <v>0</v>
      </c>
      <c r="Y36" s="200">
        <f t="shared" si="24"/>
        <v>0</v>
      </c>
      <c r="Z36" s="200">
        <f t="shared" si="24"/>
        <v>0</v>
      </c>
      <c r="AA36" s="201">
        <f t="shared" si="18"/>
        <v>0</v>
      </c>
      <c r="AB36" s="200">
        <f t="shared" si="24"/>
        <v>0</v>
      </c>
      <c r="AC36" s="200">
        <f t="shared" si="24"/>
        <v>0</v>
      </c>
      <c r="AD36" s="200">
        <f t="shared" si="24"/>
        <v>0</v>
      </c>
      <c r="AE36" s="200">
        <f t="shared" si="24"/>
        <v>0</v>
      </c>
      <c r="AF36" s="200">
        <f t="shared" si="24"/>
        <v>0</v>
      </c>
      <c r="AG36" s="200">
        <f t="shared" si="24"/>
        <v>0</v>
      </c>
      <c r="AH36" s="200">
        <f t="shared" si="24"/>
        <v>0</v>
      </c>
      <c r="AI36" s="200">
        <f t="shared" si="24"/>
        <v>0</v>
      </c>
      <c r="AJ36" s="200">
        <f t="shared" si="24"/>
        <v>0</v>
      </c>
      <c r="AK36" s="200">
        <f t="shared" si="24"/>
        <v>0</v>
      </c>
      <c r="AL36" s="200">
        <f t="shared" si="24"/>
        <v>0</v>
      </c>
      <c r="AM36" s="200">
        <f t="shared" si="24"/>
        <v>0</v>
      </c>
      <c r="AN36" s="201">
        <f t="shared" si="19"/>
        <v>0</v>
      </c>
    </row>
    <row r="37" spans="1:42" x14ac:dyDescent="0.3">
      <c r="A37" s="108" t="str">
        <f t="shared" ref="A37:A39" si="25">A25</f>
        <v>Thing 8</v>
      </c>
      <c r="B37" s="200">
        <f>$B$11*B25</f>
        <v>0</v>
      </c>
      <c r="C37" s="200">
        <f t="shared" ref="C37:M37" si="26">$B$11*C25</f>
        <v>0</v>
      </c>
      <c r="D37" s="200">
        <f t="shared" si="26"/>
        <v>0</v>
      </c>
      <c r="E37" s="200">
        <f t="shared" si="26"/>
        <v>0</v>
      </c>
      <c r="F37" s="200">
        <f t="shared" si="26"/>
        <v>0</v>
      </c>
      <c r="G37" s="200">
        <f t="shared" si="26"/>
        <v>0</v>
      </c>
      <c r="H37" s="200">
        <f t="shared" si="26"/>
        <v>0</v>
      </c>
      <c r="I37" s="200">
        <f t="shared" si="26"/>
        <v>0</v>
      </c>
      <c r="J37" s="200">
        <f t="shared" si="26"/>
        <v>0</v>
      </c>
      <c r="K37" s="200">
        <f t="shared" si="26"/>
        <v>0</v>
      </c>
      <c r="L37" s="200">
        <f t="shared" si="26"/>
        <v>0</v>
      </c>
      <c r="M37" s="200">
        <f t="shared" si="26"/>
        <v>0</v>
      </c>
      <c r="N37" s="201">
        <f t="shared" ref="N37:N39" si="27">SUM(B37:M37)</f>
        <v>0</v>
      </c>
      <c r="O37" s="200">
        <f>$B$11*O25</f>
        <v>0</v>
      </c>
      <c r="P37" s="200">
        <f t="shared" ref="P37:Z37" si="28">$B$11*P25</f>
        <v>0</v>
      </c>
      <c r="Q37" s="200">
        <f t="shared" si="28"/>
        <v>0</v>
      </c>
      <c r="R37" s="200">
        <f t="shared" si="28"/>
        <v>0</v>
      </c>
      <c r="S37" s="200">
        <f t="shared" si="28"/>
        <v>0</v>
      </c>
      <c r="T37" s="200">
        <f t="shared" si="28"/>
        <v>0</v>
      </c>
      <c r="U37" s="200">
        <f t="shared" si="28"/>
        <v>0</v>
      </c>
      <c r="V37" s="200">
        <f t="shared" si="28"/>
        <v>0</v>
      </c>
      <c r="W37" s="200">
        <f t="shared" si="28"/>
        <v>0</v>
      </c>
      <c r="X37" s="200">
        <f t="shared" si="28"/>
        <v>0</v>
      </c>
      <c r="Y37" s="200">
        <f t="shared" si="28"/>
        <v>0</v>
      </c>
      <c r="Z37" s="200">
        <f t="shared" si="28"/>
        <v>0</v>
      </c>
      <c r="AA37" s="201">
        <f t="shared" ref="AA37:AA39" si="29">SUM(O37:Z37)</f>
        <v>0</v>
      </c>
      <c r="AB37" s="200">
        <f>$B$11*AB25</f>
        <v>0</v>
      </c>
      <c r="AC37" s="200">
        <f t="shared" ref="AC37:AM37" si="30">$B$11*AC25</f>
        <v>0</v>
      </c>
      <c r="AD37" s="200">
        <f t="shared" si="30"/>
        <v>0</v>
      </c>
      <c r="AE37" s="200">
        <f t="shared" si="30"/>
        <v>0</v>
      </c>
      <c r="AF37" s="200">
        <f t="shared" si="30"/>
        <v>0</v>
      </c>
      <c r="AG37" s="200">
        <f t="shared" si="30"/>
        <v>0</v>
      </c>
      <c r="AH37" s="200">
        <f t="shared" si="30"/>
        <v>0</v>
      </c>
      <c r="AI37" s="200">
        <f t="shared" si="30"/>
        <v>0</v>
      </c>
      <c r="AJ37" s="200">
        <f t="shared" si="30"/>
        <v>0</v>
      </c>
      <c r="AK37" s="200">
        <f t="shared" si="30"/>
        <v>0</v>
      </c>
      <c r="AL37" s="200">
        <f t="shared" si="30"/>
        <v>0</v>
      </c>
      <c r="AM37" s="200">
        <f t="shared" si="30"/>
        <v>0</v>
      </c>
      <c r="AN37" s="201">
        <f>SUM(AB37:AM37)</f>
        <v>0</v>
      </c>
    </row>
    <row r="38" spans="1:42" x14ac:dyDescent="0.3">
      <c r="A38" s="108" t="str">
        <f t="shared" si="25"/>
        <v>Thing 9</v>
      </c>
      <c r="B38" s="200">
        <f>$B$12*B26</f>
        <v>0</v>
      </c>
      <c r="C38" s="200">
        <f t="shared" ref="C38:M38" si="31">$B$12*C26</f>
        <v>0</v>
      </c>
      <c r="D38" s="200">
        <f t="shared" si="31"/>
        <v>0</v>
      </c>
      <c r="E38" s="200">
        <f t="shared" si="31"/>
        <v>0</v>
      </c>
      <c r="F38" s="200">
        <f t="shared" si="31"/>
        <v>0</v>
      </c>
      <c r="G38" s="200">
        <f t="shared" si="31"/>
        <v>0</v>
      </c>
      <c r="H38" s="200">
        <f t="shared" si="31"/>
        <v>0</v>
      </c>
      <c r="I38" s="200">
        <f t="shared" si="31"/>
        <v>0</v>
      </c>
      <c r="J38" s="200">
        <f t="shared" si="31"/>
        <v>0</v>
      </c>
      <c r="K38" s="200">
        <f t="shared" si="31"/>
        <v>0</v>
      </c>
      <c r="L38" s="200">
        <f t="shared" si="31"/>
        <v>0</v>
      </c>
      <c r="M38" s="200">
        <f t="shared" si="31"/>
        <v>0</v>
      </c>
      <c r="N38" s="201">
        <f t="shared" si="27"/>
        <v>0</v>
      </c>
      <c r="O38" s="200">
        <f>$B$12*O26</f>
        <v>0</v>
      </c>
      <c r="P38" s="200">
        <f t="shared" ref="P38:Z38" si="32">$B$12*P26</f>
        <v>0</v>
      </c>
      <c r="Q38" s="200">
        <f t="shared" si="32"/>
        <v>0</v>
      </c>
      <c r="R38" s="200">
        <f t="shared" si="32"/>
        <v>0</v>
      </c>
      <c r="S38" s="200">
        <f t="shared" si="32"/>
        <v>0</v>
      </c>
      <c r="T38" s="200">
        <f t="shared" si="32"/>
        <v>0</v>
      </c>
      <c r="U38" s="200">
        <f t="shared" si="32"/>
        <v>0</v>
      </c>
      <c r="V38" s="200">
        <f t="shared" si="32"/>
        <v>0</v>
      </c>
      <c r="W38" s="200">
        <f t="shared" si="32"/>
        <v>0</v>
      </c>
      <c r="X38" s="200">
        <f t="shared" si="32"/>
        <v>0</v>
      </c>
      <c r="Y38" s="200">
        <f t="shared" si="32"/>
        <v>0</v>
      </c>
      <c r="Z38" s="200">
        <f t="shared" si="32"/>
        <v>0</v>
      </c>
      <c r="AA38" s="201">
        <f t="shared" si="29"/>
        <v>0</v>
      </c>
      <c r="AB38" s="200">
        <f>$B$12*AB26</f>
        <v>0</v>
      </c>
      <c r="AC38" s="200">
        <f t="shared" ref="AC38:AM38" si="33">$B$12*AC26</f>
        <v>0</v>
      </c>
      <c r="AD38" s="200">
        <f t="shared" si="33"/>
        <v>0</v>
      </c>
      <c r="AE38" s="200">
        <f t="shared" si="33"/>
        <v>0</v>
      </c>
      <c r="AF38" s="200">
        <f t="shared" si="33"/>
        <v>0</v>
      </c>
      <c r="AG38" s="200">
        <f t="shared" si="33"/>
        <v>0</v>
      </c>
      <c r="AH38" s="200">
        <f t="shared" si="33"/>
        <v>0</v>
      </c>
      <c r="AI38" s="200">
        <f t="shared" si="33"/>
        <v>0</v>
      </c>
      <c r="AJ38" s="200">
        <f t="shared" si="33"/>
        <v>0</v>
      </c>
      <c r="AK38" s="200">
        <f t="shared" si="33"/>
        <v>0</v>
      </c>
      <c r="AL38" s="200">
        <f t="shared" si="33"/>
        <v>0</v>
      </c>
      <c r="AM38" s="200">
        <f t="shared" si="33"/>
        <v>0</v>
      </c>
      <c r="AN38" s="201">
        <f t="shared" ref="AN38:AN39" si="34">SUM(AB38:AM38)</f>
        <v>0</v>
      </c>
    </row>
    <row r="39" spans="1:42" x14ac:dyDescent="0.3">
      <c r="A39" s="108" t="str">
        <f t="shared" si="25"/>
        <v>Thing 10</v>
      </c>
      <c r="B39" s="200">
        <f>$B$13*B27</f>
        <v>0</v>
      </c>
      <c r="C39" s="200">
        <f t="shared" ref="C39:M39" si="35">$B$13*C27</f>
        <v>0</v>
      </c>
      <c r="D39" s="200">
        <f t="shared" si="35"/>
        <v>0</v>
      </c>
      <c r="E39" s="200">
        <f t="shared" si="35"/>
        <v>0</v>
      </c>
      <c r="F39" s="200">
        <f t="shared" si="35"/>
        <v>0</v>
      </c>
      <c r="G39" s="200">
        <f t="shared" si="35"/>
        <v>0</v>
      </c>
      <c r="H39" s="200">
        <f t="shared" si="35"/>
        <v>0</v>
      </c>
      <c r="I39" s="200">
        <f t="shared" si="35"/>
        <v>0</v>
      </c>
      <c r="J39" s="200">
        <f t="shared" si="35"/>
        <v>0</v>
      </c>
      <c r="K39" s="200">
        <f t="shared" si="35"/>
        <v>0</v>
      </c>
      <c r="L39" s="200">
        <f t="shared" si="35"/>
        <v>0</v>
      </c>
      <c r="M39" s="200">
        <f t="shared" si="35"/>
        <v>0</v>
      </c>
      <c r="N39" s="201">
        <f t="shared" si="27"/>
        <v>0</v>
      </c>
      <c r="O39" s="200">
        <f>$B$13*O27</f>
        <v>0</v>
      </c>
      <c r="P39" s="200">
        <f t="shared" ref="P39:Z39" si="36">$B$13*P27</f>
        <v>0</v>
      </c>
      <c r="Q39" s="200">
        <f t="shared" si="36"/>
        <v>0</v>
      </c>
      <c r="R39" s="200">
        <f t="shared" si="36"/>
        <v>0</v>
      </c>
      <c r="S39" s="200">
        <f t="shared" si="36"/>
        <v>0</v>
      </c>
      <c r="T39" s="200">
        <f t="shared" si="36"/>
        <v>0</v>
      </c>
      <c r="U39" s="200">
        <f t="shared" si="36"/>
        <v>0</v>
      </c>
      <c r="V39" s="200">
        <f t="shared" si="36"/>
        <v>0</v>
      </c>
      <c r="W39" s="200">
        <f t="shared" si="36"/>
        <v>0</v>
      </c>
      <c r="X39" s="200">
        <f t="shared" si="36"/>
        <v>0</v>
      </c>
      <c r="Y39" s="200">
        <f t="shared" si="36"/>
        <v>0</v>
      </c>
      <c r="Z39" s="200">
        <f t="shared" si="36"/>
        <v>0</v>
      </c>
      <c r="AA39" s="201">
        <f t="shared" si="29"/>
        <v>0</v>
      </c>
      <c r="AB39" s="200">
        <f>$B$13*AB27</f>
        <v>0</v>
      </c>
      <c r="AC39" s="200">
        <f t="shared" ref="AC39:AM39" si="37">$B$13*AC27</f>
        <v>0</v>
      </c>
      <c r="AD39" s="200">
        <f t="shared" si="37"/>
        <v>0</v>
      </c>
      <c r="AE39" s="200">
        <f t="shared" si="37"/>
        <v>0</v>
      </c>
      <c r="AF39" s="200">
        <f t="shared" si="37"/>
        <v>0</v>
      </c>
      <c r="AG39" s="200">
        <f t="shared" si="37"/>
        <v>0</v>
      </c>
      <c r="AH39" s="200">
        <f t="shared" si="37"/>
        <v>0</v>
      </c>
      <c r="AI39" s="200">
        <f t="shared" si="37"/>
        <v>0</v>
      </c>
      <c r="AJ39" s="200">
        <f t="shared" si="37"/>
        <v>0</v>
      </c>
      <c r="AK39" s="200">
        <f t="shared" si="37"/>
        <v>0</v>
      </c>
      <c r="AL39" s="200">
        <f t="shared" si="37"/>
        <v>0</v>
      </c>
      <c r="AM39" s="200">
        <f t="shared" si="37"/>
        <v>0</v>
      </c>
      <c r="AN39" s="201">
        <f t="shared" si="34"/>
        <v>0</v>
      </c>
    </row>
    <row r="40" spans="1:42" s="44" customFormat="1" x14ac:dyDescent="0.3">
      <c r="A40" s="104" t="s">
        <v>47</v>
      </c>
      <c r="B40" s="202">
        <f>SUM(B30:B39)</f>
        <v>0</v>
      </c>
      <c r="C40" s="202">
        <f t="shared" ref="C40:AN40" si="38">SUM(C30:C39)</f>
        <v>0</v>
      </c>
      <c r="D40" s="202">
        <f t="shared" si="38"/>
        <v>0</v>
      </c>
      <c r="E40" s="202">
        <f t="shared" si="38"/>
        <v>0</v>
      </c>
      <c r="F40" s="202">
        <f t="shared" si="38"/>
        <v>0</v>
      </c>
      <c r="G40" s="202">
        <f t="shared" si="38"/>
        <v>0</v>
      </c>
      <c r="H40" s="202">
        <f t="shared" si="38"/>
        <v>0</v>
      </c>
      <c r="I40" s="202">
        <f t="shared" si="38"/>
        <v>0</v>
      </c>
      <c r="J40" s="202">
        <f t="shared" si="38"/>
        <v>0</v>
      </c>
      <c r="K40" s="202">
        <f t="shared" si="38"/>
        <v>0</v>
      </c>
      <c r="L40" s="202">
        <f t="shared" si="38"/>
        <v>0</v>
      </c>
      <c r="M40" s="202">
        <f t="shared" si="38"/>
        <v>0</v>
      </c>
      <c r="N40" s="202">
        <f t="shared" si="38"/>
        <v>0</v>
      </c>
      <c r="O40" s="202">
        <f t="shared" si="38"/>
        <v>0</v>
      </c>
      <c r="P40" s="202">
        <f t="shared" si="38"/>
        <v>0</v>
      </c>
      <c r="Q40" s="202">
        <f t="shared" si="38"/>
        <v>0</v>
      </c>
      <c r="R40" s="202">
        <f t="shared" si="38"/>
        <v>0</v>
      </c>
      <c r="S40" s="202">
        <f t="shared" si="38"/>
        <v>0</v>
      </c>
      <c r="T40" s="202">
        <f t="shared" si="38"/>
        <v>0</v>
      </c>
      <c r="U40" s="202">
        <f t="shared" si="38"/>
        <v>0</v>
      </c>
      <c r="V40" s="202">
        <f t="shared" si="38"/>
        <v>0</v>
      </c>
      <c r="W40" s="202">
        <f t="shared" si="38"/>
        <v>0</v>
      </c>
      <c r="X40" s="202">
        <f t="shared" si="38"/>
        <v>0</v>
      </c>
      <c r="Y40" s="202">
        <f t="shared" si="38"/>
        <v>0</v>
      </c>
      <c r="Z40" s="202">
        <f t="shared" si="38"/>
        <v>0</v>
      </c>
      <c r="AA40" s="202">
        <f t="shared" si="38"/>
        <v>0</v>
      </c>
      <c r="AB40" s="202">
        <f t="shared" si="38"/>
        <v>0</v>
      </c>
      <c r="AC40" s="202">
        <f t="shared" si="38"/>
        <v>0</v>
      </c>
      <c r="AD40" s="202">
        <f t="shared" si="38"/>
        <v>0</v>
      </c>
      <c r="AE40" s="202">
        <f t="shared" si="38"/>
        <v>0</v>
      </c>
      <c r="AF40" s="202">
        <f t="shared" si="38"/>
        <v>0</v>
      </c>
      <c r="AG40" s="202">
        <f t="shared" si="38"/>
        <v>0</v>
      </c>
      <c r="AH40" s="202">
        <f t="shared" si="38"/>
        <v>0</v>
      </c>
      <c r="AI40" s="202">
        <f t="shared" si="38"/>
        <v>0</v>
      </c>
      <c r="AJ40" s="202">
        <f t="shared" si="38"/>
        <v>0</v>
      </c>
      <c r="AK40" s="202">
        <f t="shared" si="38"/>
        <v>0</v>
      </c>
      <c r="AL40" s="202">
        <f t="shared" si="38"/>
        <v>0</v>
      </c>
      <c r="AM40" s="202">
        <f t="shared" si="38"/>
        <v>0</v>
      </c>
      <c r="AN40" s="202">
        <f t="shared" si="38"/>
        <v>0</v>
      </c>
    </row>
    <row r="41" spans="1:42" ht="14.15" x14ac:dyDescent="0.35">
      <c r="A41" s="35"/>
      <c r="N41" s="123"/>
      <c r="AA41" s="123"/>
      <c r="AN41" s="123"/>
    </row>
    <row r="42" spans="1:42" x14ac:dyDescent="0.3">
      <c r="A42" s="100" t="s">
        <v>126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24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24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124"/>
    </row>
    <row r="43" spans="1:42" ht="14.15" x14ac:dyDescent="0.35">
      <c r="A43" s="35" t="str">
        <f>C3</f>
        <v>Direct Materials</v>
      </c>
      <c r="B43" s="203">
        <f>SUM((B18*$C$4),(B19*$C$5),(B20*$C$6),(B21*$C$7),(B22*$C$8),(B23*$C$9),(B24*$C$10),(B25*$C$11),(B26*$C$12),(B27*$C$13))</f>
        <v>0</v>
      </c>
      <c r="C43" s="203">
        <f t="shared" ref="C43:M43" si="39">SUM((C18*$C$4),(C19*$C$5),(C20*$C$6),(C21*$C$7),(C22*$C$8),(C23*$C$9),(C24*$C$10),(C25*$C$11),(C26*$C$12),(C27*$C$13))</f>
        <v>0</v>
      </c>
      <c r="D43" s="203">
        <f t="shared" si="39"/>
        <v>0</v>
      </c>
      <c r="E43" s="203">
        <f t="shared" si="39"/>
        <v>0</v>
      </c>
      <c r="F43" s="203">
        <f t="shared" si="39"/>
        <v>0</v>
      </c>
      <c r="G43" s="203">
        <f t="shared" si="39"/>
        <v>0</v>
      </c>
      <c r="H43" s="203">
        <f t="shared" si="39"/>
        <v>0</v>
      </c>
      <c r="I43" s="203">
        <f t="shared" si="39"/>
        <v>0</v>
      </c>
      <c r="J43" s="203">
        <f t="shared" si="39"/>
        <v>0</v>
      </c>
      <c r="K43" s="203">
        <f t="shared" si="39"/>
        <v>0</v>
      </c>
      <c r="L43" s="203">
        <f t="shared" si="39"/>
        <v>0</v>
      </c>
      <c r="M43" s="203">
        <f t="shared" si="39"/>
        <v>0</v>
      </c>
      <c r="N43" s="205">
        <f>SUM(B43:M43)</f>
        <v>0</v>
      </c>
      <c r="O43" s="203">
        <f>SUM((O18*$C$4),(O19*$C$5),(O20*$C$6),(O21*$C$7),(O22*$C$8),(O23*$C$9),(O24*$C$10),(O25*$C$11),(O26*$C$12),(O27*$C$13))</f>
        <v>0</v>
      </c>
      <c r="P43" s="203">
        <f t="shared" ref="P43:Z43" si="40">SUM((P18*$C$4),(P19*$C$5),(P20*$C$6),(P21*$C$7),(P22*$C$8),(P23*$C$9),(P24*$C$10),(P25*$C$11),(P26*$C$12),(P27*$C$13))</f>
        <v>0</v>
      </c>
      <c r="Q43" s="203">
        <f t="shared" si="40"/>
        <v>0</v>
      </c>
      <c r="R43" s="203">
        <f t="shared" si="40"/>
        <v>0</v>
      </c>
      <c r="S43" s="203">
        <f t="shared" si="40"/>
        <v>0</v>
      </c>
      <c r="T43" s="203">
        <f t="shared" si="40"/>
        <v>0</v>
      </c>
      <c r="U43" s="203">
        <f t="shared" si="40"/>
        <v>0</v>
      </c>
      <c r="V43" s="203">
        <f t="shared" si="40"/>
        <v>0</v>
      </c>
      <c r="W43" s="203">
        <f t="shared" si="40"/>
        <v>0</v>
      </c>
      <c r="X43" s="203">
        <f t="shared" si="40"/>
        <v>0</v>
      </c>
      <c r="Y43" s="203">
        <f t="shared" si="40"/>
        <v>0</v>
      </c>
      <c r="Z43" s="203">
        <f t="shared" si="40"/>
        <v>0</v>
      </c>
      <c r="AA43" s="205">
        <f>SUM(O43:Z43)</f>
        <v>0</v>
      </c>
      <c r="AB43" s="203">
        <f>SUM((AB18*$C$4),(AB19*$C$5),(AB20*$C$6),(AB21*$C$7),(AB22*$C$8),(AB23*$C$9),(AB24*$C$10),(AB25*$C$11),(AB26*$C$12),(AB27*$C$13))</f>
        <v>0</v>
      </c>
      <c r="AC43" s="203">
        <f t="shared" ref="AC43:AM43" si="41">SUM((AC18*$C$4),(AC19*$C$5),(AC20*$C$6),(AC21*$C$7),(AC22*$C$8),(AC23*$C$9),(AC24*$C$10),(AC25*$C$11),(AC26*$C$12),(AC27*$C$13))</f>
        <v>0</v>
      </c>
      <c r="AD43" s="203">
        <f t="shared" si="41"/>
        <v>0</v>
      </c>
      <c r="AE43" s="203">
        <f t="shared" si="41"/>
        <v>0</v>
      </c>
      <c r="AF43" s="203">
        <f t="shared" si="41"/>
        <v>0</v>
      </c>
      <c r="AG43" s="203">
        <f t="shared" si="41"/>
        <v>0</v>
      </c>
      <c r="AH43" s="203">
        <f t="shared" si="41"/>
        <v>0</v>
      </c>
      <c r="AI43" s="203">
        <f t="shared" si="41"/>
        <v>0</v>
      </c>
      <c r="AJ43" s="203">
        <f t="shared" si="41"/>
        <v>0</v>
      </c>
      <c r="AK43" s="203">
        <f t="shared" si="41"/>
        <v>0</v>
      </c>
      <c r="AL43" s="203">
        <f t="shared" si="41"/>
        <v>0</v>
      </c>
      <c r="AM43" s="203">
        <f t="shared" si="41"/>
        <v>0</v>
      </c>
      <c r="AN43" s="205">
        <f>SUM(AB43:AM43)</f>
        <v>0</v>
      </c>
      <c r="AO43" s="109"/>
      <c r="AP43" s="109"/>
    </row>
    <row r="44" spans="1:42" ht="14.15" x14ac:dyDescent="0.35">
      <c r="A44" s="35" t="str">
        <f>D3</f>
        <v>Direct Labor</v>
      </c>
      <c r="B44" s="203">
        <f>SUM((B18*$D$4),(B19*$D$5),(B20*$D$6),(B21*$D$7),(B22*$D$8),(B23*$D$9),(B24*$D$10),(B25*$D$11),(B26*$D$12),(B27*$D$13))</f>
        <v>0</v>
      </c>
      <c r="C44" s="203">
        <f t="shared" ref="C44:M44" si="42">SUM((C18*$D$4),(C19*$D$5),(C20*$D$6),(C21*$D$7),(C22*$D$8),(C23*$D$9),(C24*$D$10),(C25*$D$11),(C26*$D$12),(C27*$D$13))</f>
        <v>0</v>
      </c>
      <c r="D44" s="203">
        <f t="shared" si="42"/>
        <v>0</v>
      </c>
      <c r="E44" s="203">
        <f t="shared" si="42"/>
        <v>0</v>
      </c>
      <c r="F44" s="203">
        <f t="shared" si="42"/>
        <v>0</v>
      </c>
      <c r="G44" s="203">
        <f t="shared" si="42"/>
        <v>0</v>
      </c>
      <c r="H44" s="203">
        <f t="shared" si="42"/>
        <v>0</v>
      </c>
      <c r="I44" s="203">
        <f t="shared" si="42"/>
        <v>0</v>
      </c>
      <c r="J44" s="203">
        <f t="shared" si="42"/>
        <v>0</v>
      </c>
      <c r="K44" s="203">
        <f t="shared" si="42"/>
        <v>0</v>
      </c>
      <c r="L44" s="203">
        <f t="shared" si="42"/>
        <v>0</v>
      </c>
      <c r="M44" s="203">
        <f t="shared" si="42"/>
        <v>0</v>
      </c>
      <c r="N44" s="206">
        <f t="shared" ref="N44:N46" si="43">SUM(B44:M44)</f>
        <v>0</v>
      </c>
      <c r="O44" s="203">
        <f>SUM((O18*$D$4),(O19*$D$5),(O20*$D$6),(O21*$D$7),(O22*$D$8),(O23*$D$9),(O24*$D$10),(O25*$D$11),(O26*$D$12),(O27*$D$13))</f>
        <v>0</v>
      </c>
      <c r="P44" s="203">
        <f t="shared" ref="P44:Z44" si="44">SUM((P18*$D$4),(P19*$D$5),(P20*$D$6),(P21*$D$7),(P22*$D$8),(P23*$D$9),(P24*$D$10),(P25*$D$11),(P26*$D$12),(P27*$D$13))</f>
        <v>0</v>
      </c>
      <c r="Q44" s="203">
        <f t="shared" si="44"/>
        <v>0</v>
      </c>
      <c r="R44" s="203">
        <f t="shared" si="44"/>
        <v>0</v>
      </c>
      <c r="S44" s="203">
        <f t="shared" si="44"/>
        <v>0</v>
      </c>
      <c r="T44" s="203">
        <f t="shared" si="44"/>
        <v>0</v>
      </c>
      <c r="U44" s="203">
        <f t="shared" si="44"/>
        <v>0</v>
      </c>
      <c r="V44" s="203">
        <f t="shared" si="44"/>
        <v>0</v>
      </c>
      <c r="W44" s="203">
        <f t="shared" si="44"/>
        <v>0</v>
      </c>
      <c r="X44" s="203">
        <f t="shared" si="44"/>
        <v>0</v>
      </c>
      <c r="Y44" s="203">
        <f t="shared" si="44"/>
        <v>0</v>
      </c>
      <c r="Z44" s="203">
        <f t="shared" si="44"/>
        <v>0</v>
      </c>
      <c r="AA44" s="206">
        <f t="shared" ref="AA44:AA46" si="45">SUM(O44:Z44)</f>
        <v>0</v>
      </c>
      <c r="AB44" s="203">
        <f>SUM((AB18*$D$4),(AB19*$D$5),(AB20*$D$6),(AB21*$D$7),(AB22*$D$8),(AB23*$D$9),(AB24*$D$10),(AB25*$D$11),(AB26*$D$12),(AB27*$D$13))</f>
        <v>0</v>
      </c>
      <c r="AC44" s="203">
        <f t="shared" ref="AC44:AM44" si="46">SUM((AC18*$D$4),(AC19*$D$5),(AC20*$D$6),(AC21*$D$7),(AC22*$D$8),(AC23*$D$9),(AC24*$D$10),(AC25*$D$11),(AC26*$D$12),(AC27*$D$13))</f>
        <v>0</v>
      </c>
      <c r="AD44" s="203">
        <f t="shared" si="46"/>
        <v>0</v>
      </c>
      <c r="AE44" s="203">
        <f t="shared" si="46"/>
        <v>0</v>
      </c>
      <c r="AF44" s="203">
        <f t="shared" si="46"/>
        <v>0</v>
      </c>
      <c r="AG44" s="203">
        <f t="shared" si="46"/>
        <v>0</v>
      </c>
      <c r="AH44" s="203">
        <f t="shared" si="46"/>
        <v>0</v>
      </c>
      <c r="AI44" s="203">
        <f t="shared" si="46"/>
        <v>0</v>
      </c>
      <c r="AJ44" s="203">
        <f t="shared" si="46"/>
        <v>0</v>
      </c>
      <c r="AK44" s="203">
        <f t="shared" si="46"/>
        <v>0</v>
      </c>
      <c r="AL44" s="203">
        <f t="shared" si="46"/>
        <v>0</v>
      </c>
      <c r="AM44" s="203">
        <f t="shared" si="46"/>
        <v>0</v>
      </c>
      <c r="AN44" s="206">
        <f t="shared" ref="AN44:AN46" si="47">SUM(AB44:AM44)</f>
        <v>0</v>
      </c>
      <c r="AO44" s="109"/>
      <c r="AP44" s="109"/>
    </row>
    <row r="45" spans="1:42" ht="14.15" x14ac:dyDescent="0.35">
      <c r="A45" s="35" t="str">
        <f>E3</f>
        <v>Other</v>
      </c>
      <c r="B45" s="203">
        <f>SUM((B18*$E$4),(B19*$E$5),(B20*$E$6),(B21*$E$7),(B22*$E$8),(B23*$E$9),(B24*$E$10),(B25*$E$11),(B26*$E$12),(B27*$E$13))</f>
        <v>0</v>
      </c>
      <c r="C45" s="203">
        <f t="shared" ref="C45:M45" si="48">SUM((C18*$E$4),(C19*$E$5),(C20*$E$6),(C21*$E$7),(C22*$E$8),(C23*$E$9),(C24*$E$10),(C25*$E$11),(C26*$E$12),(C27*$E$13))</f>
        <v>0</v>
      </c>
      <c r="D45" s="203">
        <f t="shared" si="48"/>
        <v>0</v>
      </c>
      <c r="E45" s="203">
        <f t="shared" si="48"/>
        <v>0</v>
      </c>
      <c r="F45" s="203">
        <f t="shared" si="48"/>
        <v>0</v>
      </c>
      <c r="G45" s="203">
        <f t="shared" si="48"/>
        <v>0</v>
      </c>
      <c r="H45" s="203">
        <f t="shared" si="48"/>
        <v>0</v>
      </c>
      <c r="I45" s="203">
        <f t="shared" si="48"/>
        <v>0</v>
      </c>
      <c r="J45" s="203">
        <f t="shared" si="48"/>
        <v>0</v>
      </c>
      <c r="K45" s="203">
        <f t="shared" si="48"/>
        <v>0</v>
      </c>
      <c r="L45" s="203">
        <f t="shared" si="48"/>
        <v>0</v>
      </c>
      <c r="M45" s="203">
        <f t="shared" si="48"/>
        <v>0</v>
      </c>
      <c r="N45" s="206">
        <f>SUM(B45:M45)</f>
        <v>0</v>
      </c>
      <c r="O45" s="203">
        <f>SUM((O18*$E$4),(O19*$E$5),(O20*$E$6),(O21*$E$7),(O22*$E$8),(O23*$E$9),(O24*$E$10),(O25*$E$11),(O26*$E$12),(O27*$E$13))</f>
        <v>0</v>
      </c>
      <c r="P45" s="203">
        <f t="shared" ref="P45:Z45" si="49">SUM((P18*$E$4),(P19*$E$5),(P20*$E$6),(P21*$E$7),(P22*$E$8),(P23*$E$9),(P24*$E$10),(P25*$E$11),(P26*$E$12),(P27*$E$13))</f>
        <v>0</v>
      </c>
      <c r="Q45" s="203">
        <f t="shared" si="49"/>
        <v>0</v>
      </c>
      <c r="R45" s="203">
        <f t="shared" si="49"/>
        <v>0</v>
      </c>
      <c r="S45" s="203">
        <f t="shared" si="49"/>
        <v>0</v>
      </c>
      <c r="T45" s="203">
        <f t="shared" si="49"/>
        <v>0</v>
      </c>
      <c r="U45" s="203">
        <f t="shared" si="49"/>
        <v>0</v>
      </c>
      <c r="V45" s="203">
        <f t="shared" si="49"/>
        <v>0</v>
      </c>
      <c r="W45" s="203">
        <f t="shared" si="49"/>
        <v>0</v>
      </c>
      <c r="X45" s="203">
        <f t="shared" si="49"/>
        <v>0</v>
      </c>
      <c r="Y45" s="203">
        <f t="shared" si="49"/>
        <v>0</v>
      </c>
      <c r="Z45" s="203">
        <f t="shared" si="49"/>
        <v>0</v>
      </c>
      <c r="AA45" s="206">
        <f t="shared" si="45"/>
        <v>0</v>
      </c>
      <c r="AB45" s="203">
        <f>SUM((AB18*$E$4),(AB19*$E$5),(AB20*$E$6),(AB21*$E$7),(AB22*$E$8),(AB23*$E$9),(AB24*$E$10),(AB25*$E$11),(AB26*$E$12),(AB27*$E$13))</f>
        <v>0</v>
      </c>
      <c r="AC45" s="203">
        <f t="shared" ref="AC45:AM45" si="50">SUM((AC18*$E$4),(AC19*$E$5),(AC20*$E$6),(AC21*$E$7),(AC22*$E$8),(AC23*$E$9),(AC24*$E$10),(AC25*$E$11),(AC26*$E$12),(AC27*$E$13))</f>
        <v>0</v>
      </c>
      <c r="AD45" s="203">
        <f t="shared" si="50"/>
        <v>0</v>
      </c>
      <c r="AE45" s="203">
        <f t="shared" si="50"/>
        <v>0</v>
      </c>
      <c r="AF45" s="203">
        <f t="shared" si="50"/>
        <v>0</v>
      </c>
      <c r="AG45" s="203">
        <f t="shared" si="50"/>
        <v>0</v>
      </c>
      <c r="AH45" s="203">
        <f t="shared" si="50"/>
        <v>0</v>
      </c>
      <c r="AI45" s="203">
        <f t="shared" si="50"/>
        <v>0</v>
      </c>
      <c r="AJ45" s="203">
        <f t="shared" si="50"/>
        <v>0</v>
      </c>
      <c r="AK45" s="203">
        <f t="shared" si="50"/>
        <v>0</v>
      </c>
      <c r="AL45" s="203">
        <f t="shared" si="50"/>
        <v>0</v>
      </c>
      <c r="AM45" s="203">
        <f t="shared" si="50"/>
        <v>0</v>
      </c>
      <c r="AN45" s="206">
        <f t="shared" si="47"/>
        <v>0</v>
      </c>
      <c r="AO45" s="109"/>
      <c r="AP45" s="109"/>
    </row>
    <row r="46" spans="1:42" s="35" customFormat="1" ht="14.15" x14ac:dyDescent="0.35">
      <c r="A46" s="35" t="str">
        <f>F3</f>
        <v>Other</v>
      </c>
      <c r="B46" s="203">
        <f>SUM((B18*$F$4),(B19*$F$5),(B20*$F$6),(B21*$F$7),(B22*$F$8),(B23*$F$9),(B24*$F$10),(B25*$F$11),(B26*$F$12),(B27*$F$13))</f>
        <v>0</v>
      </c>
      <c r="C46" s="203">
        <f t="shared" ref="C46:M46" si="51">SUM((C18*$F$4),(C19*$F$5),(C20*$F$6),(C21*$F$7),(C22*$F$8),(C23*$F$9),(C24*$F$10),(C25*$F$11),(C26*$F$12),(C27*$F$13))</f>
        <v>0</v>
      </c>
      <c r="D46" s="203">
        <f t="shared" si="51"/>
        <v>0</v>
      </c>
      <c r="E46" s="203">
        <f t="shared" si="51"/>
        <v>0</v>
      </c>
      <c r="F46" s="203">
        <f t="shared" si="51"/>
        <v>0</v>
      </c>
      <c r="G46" s="203">
        <f t="shared" si="51"/>
        <v>0</v>
      </c>
      <c r="H46" s="203">
        <f t="shared" si="51"/>
        <v>0</v>
      </c>
      <c r="I46" s="203">
        <f t="shared" si="51"/>
        <v>0</v>
      </c>
      <c r="J46" s="203">
        <f t="shared" si="51"/>
        <v>0</v>
      </c>
      <c r="K46" s="203">
        <f t="shared" si="51"/>
        <v>0</v>
      </c>
      <c r="L46" s="203">
        <f t="shared" si="51"/>
        <v>0</v>
      </c>
      <c r="M46" s="203">
        <f t="shared" si="51"/>
        <v>0</v>
      </c>
      <c r="N46" s="207">
        <f t="shared" si="43"/>
        <v>0</v>
      </c>
      <c r="O46" s="203">
        <f>SUM((O18*$F$4),(O19*$F$5),(O20*$F$6),(O21*$F$7),(O22*$F$8),(O23*$F$9),(O24*$F$10),(O25*$F$11),(O26*$F$12),(O27*$F$13))</f>
        <v>0</v>
      </c>
      <c r="P46" s="203">
        <f t="shared" ref="P46:Z46" si="52">SUM((P18*$F$4),(P19*$F$5),(P20*$F$6),(P21*$F$7),(P22*$F$8),(P23*$F$9),(P24*$F$10),(P25*$F$11),(P26*$F$12),(P27*$F$13))</f>
        <v>0</v>
      </c>
      <c r="Q46" s="203">
        <f t="shared" si="52"/>
        <v>0</v>
      </c>
      <c r="R46" s="203">
        <f t="shared" si="52"/>
        <v>0</v>
      </c>
      <c r="S46" s="203">
        <f t="shared" si="52"/>
        <v>0</v>
      </c>
      <c r="T46" s="203">
        <f t="shared" si="52"/>
        <v>0</v>
      </c>
      <c r="U46" s="203">
        <f t="shared" si="52"/>
        <v>0</v>
      </c>
      <c r="V46" s="203">
        <f t="shared" si="52"/>
        <v>0</v>
      </c>
      <c r="W46" s="203">
        <f t="shared" si="52"/>
        <v>0</v>
      </c>
      <c r="X46" s="203">
        <f t="shared" si="52"/>
        <v>0</v>
      </c>
      <c r="Y46" s="203">
        <f t="shared" si="52"/>
        <v>0</v>
      </c>
      <c r="Z46" s="203">
        <f t="shared" si="52"/>
        <v>0</v>
      </c>
      <c r="AA46" s="207">
        <f t="shared" si="45"/>
        <v>0</v>
      </c>
      <c r="AB46" s="203">
        <f>SUM((AB18*$F$4),(AB19*$F$5),(AB20*$F$6),(AB21*$F$7),(AB22*$F$8),(AB23*$F$9),(AB24*$F$10),(AB25*$F$11),(AB26*$F$12),(AB27*$F$13))</f>
        <v>0</v>
      </c>
      <c r="AC46" s="203">
        <f t="shared" ref="AC46:AM46" si="53">SUM((AC18*$F$4),(AC19*$F$5),(AC20*$F$6),(AC21*$F$7),(AC22*$F$8),(AC23*$F$9),(AC24*$F$10),(AC25*$F$11),(AC26*$F$12),(AC27*$F$13))</f>
        <v>0</v>
      </c>
      <c r="AD46" s="203">
        <f t="shared" si="53"/>
        <v>0</v>
      </c>
      <c r="AE46" s="203">
        <f t="shared" si="53"/>
        <v>0</v>
      </c>
      <c r="AF46" s="203">
        <f t="shared" si="53"/>
        <v>0</v>
      </c>
      <c r="AG46" s="203">
        <f t="shared" si="53"/>
        <v>0</v>
      </c>
      <c r="AH46" s="203">
        <f t="shared" si="53"/>
        <v>0</v>
      </c>
      <c r="AI46" s="203">
        <f t="shared" si="53"/>
        <v>0</v>
      </c>
      <c r="AJ46" s="203">
        <f t="shared" si="53"/>
        <v>0</v>
      </c>
      <c r="AK46" s="203">
        <f t="shared" si="53"/>
        <v>0</v>
      </c>
      <c r="AL46" s="203">
        <f t="shared" si="53"/>
        <v>0</v>
      </c>
      <c r="AM46" s="203">
        <f t="shared" si="53"/>
        <v>0</v>
      </c>
      <c r="AN46" s="207">
        <f t="shared" si="47"/>
        <v>0</v>
      </c>
      <c r="AO46" s="41"/>
      <c r="AP46" s="41"/>
    </row>
    <row r="47" spans="1:42" s="35" customFormat="1" ht="14.15" x14ac:dyDescent="0.35">
      <c r="A47" s="104" t="s">
        <v>122</v>
      </c>
      <c r="B47" s="204">
        <f>SUM(B43:B46)</f>
        <v>0</v>
      </c>
      <c r="C47" s="204">
        <f t="shared" ref="C47:AM47" si="54">SUM(C43:C46)</f>
        <v>0</v>
      </c>
      <c r="D47" s="204">
        <f t="shared" si="54"/>
        <v>0</v>
      </c>
      <c r="E47" s="204">
        <f t="shared" si="54"/>
        <v>0</v>
      </c>
      <c r="F47" s="204">
        <f t="shared" si="54"/>
        <v>0</v>
      </c>
      <c r="G47" s="204">
        <f t="shared" si="54"/>
        <v>0</v>
      </c>
      <c r="H47" s="204">
        <f t="shared" si="54"/>
        <v>0</v>
      </c>
      <c r="I47" s="204">
        <f t="shared" si="54"/>
        <v>0</v>
      </c>
      <c r="J47" s="204">
        <f t="shared" si="54"/>
        <v>0</v>
      </c>
      <c r="K47" s="204">
        <f t="shared" si="54"/>
        <v>0</v>
      </c>
      <c r="L47" s="204">
        <f t="shared" si="54"/>
        <v>0</v>
      </c>
      <c r="M47" s="204">
        <f t="shared" si="54"/>
        <v>0</v>
      </c>
      <c r="N47" s="208">
        <f>SUM(B47:M47)</f>
        <v>0</v>
      </c>
      <c r="O47" s="204">
        <f t="shared" si="54"/>
        <v>0</v>
      </c>
      <c r="P47" s="204">
        <f t="shared" si="54"/>
        <v>0</v>
      </c>
      <c r="Q47" s="204">
        <f t="shared" si="54"/>
        <v>0</v>
      </c>
      <c r="R47" s="204">
        <f t="shared" si="54"/>
        <v>0</v>
      </c>
      <c r="S47" s="204">
        <f t="shared" si="54"/>
        <v>0</v>
      </c>
      <c r="T47" s="204">
        <f t="shared" si="54"/>
        <v>0</v>
      </c>
      <c r="U47" s="204">
        <f t="shared" si="54"/>
        <v>0</v>
      </c>
      <c r="V47" s="204">
        <f t="shared" si="54"/>
        <v>0</v>
      </c>
      <c r="W47" s="204">
        <f t="shared" si="54"/>
        <v>0</v>
      </c>
      <c r="X47" s="204">
        <f t="shared" si="54"/>
        <v>0</v>
      </c>
      <c r="Y47" s="204">
        <f t="shared" si="54"/>
        <v>0</v>
      </c>
      <c r="Z47" s="204">
        <f t="shared" si="54"/>
        <v>0</v>
      </c>
      <c r="AA47" s="208">
        <f>SUM(O47:Z47)</f>
        <v>0</v>
      </c>
      <c r="AB47" s="204">
        <f t="shared" si="54"/>
        <v>0</v>
      </c>
      <c r="AC47" s="204">
        <f t="shared" si="54"/>
        <v>0</v>
      </c>
      <c r="AD47" s="204">
        <f t="shared" si="54"/>
        <v>0</v>
      </c>
      <c r="AE47" s="204">
        <f t="shared" si="54"/>
        <v>0</v>
      </c>
      <c r="AF47" s="204">
        <f t="shared" si="54"/>
        <v>0</v>
      </c>
      <c r="AG47" s="204">
        <f t="shared" si="54"/>
        <v>0</v>
      </c>
      <c r="AH47" s="204">
        <f t="shared" si="54"/>
        <v>0</v>
      </c>
      <c r="AI47" s="204">
        <f t="shared" si="54"/>
        <v>0</v>
      </c>
      <c r="AJ47" s="204">
        <f t="shared" si="54"/>
        <v>0</v>
      </c>
      <c r="AK47" s="204">
        <f t="shared" si="54"/>
        <v>0</v>
      </c>
      <c r="AL47" s="204">
        <f t="shared" si="54"/>
        <v>0</v>
      </c>
      <c r="AM47" s="204">
        <f t="shared" si="54"/>
        <v>0</v>
      </c>
      <c r="AN47" s="208">
        <f>SUM(AB47:AM47)</f>
        <v>0</v>
      </c>
    </row>
    <row r="48" spans="1:42" s="35" customFormat="1" ht="14.15" x14ac:dyDescent="0.3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125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125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125"/>
    </row>
    <row r="49" spans="1:40" s="44" customFormat="1" x14ac:dyDescent="0.3">
      <c r="A49" s="104" t="s">
        <v>132</v>
      </c>
      <c r="B49" s="121">
        <f>B40-B47</f>
        <v>0</v>
      </c>
      <c r="C49" s="121">
        <f t="shared" ref="C49:AM49" si="55">C40-C47</f>
        <v>0</v>
      </c>
      <c r="D49" s="121">
        <f t="shared" si="55"/>
        <v>0</v>
      </c>
      <c r="E49" s="121">
        <f t="shared" si="55"/>
        <v>0</v>
      </c>
      <c r="F49" s="121">
        <f t="shared" si="55"/>
        <v>0</v>
      </c>
      <c r="G49" s="121">
        <f t="shared" si="55"/>
        <v>0</v>
      </c>
      <c r="H49" s="121">
        <f t="shared" si="55"/>
        <v>0</v>
      </c>
      <c r="I49" s="121">
        <f t="shared" si="55"/>
        <v>0</v>
      </c>
      <c r="J49" s="121">
        <f t="shared" si="55"/>
        <v>0</v>
      </c>
      <c r="K49" s="121">
        <f t="shared" si="55"/>
        <v>0</v>
      </c>
      <c r="L49" s="121">
        <f t="shared" si="55"/>
        <v>0</v>
      </c>
      <c r="M49" s="121">
        <f t="shared" si="55"/>
        <v>0</v>
      </c>
      <c r="N49" s="122">
        <f>N40-N47</f>
        <v>0</v>
      </c>
      <c r="O49" s="121">
        <f t="shared" si="55"/>
        <v>0</v>
      </c>
      <c r="P49" s="121">
        <f t="shared" si="55"/>
        <v>0</v>
      </c>
      <c r="Q49" s="121">
        <f t="shared" si="55"/>
        <v>0</v>
      </c>
      <c r="R49" s="121">
        <f t="shared" si="55"/>
        <v>0</v>
      </c>
      <c r="S49" s="121">
        <f t="shared" si="55"/>
        <v>0</v>
      </c>
      <c r="T49" s="121">
        <f t="shared" si="55"/>
        <v>0</v>
      </c>
      <c r="U49" s="121">
        <f t="shared" si="55"/>
        <v>0</v>
      </c>
      <c r="V49" s="121">
        <f t="shared" si="55"/>
        <v>0</v>
      </c>
      <c r="W49" s="121">
        <f t="shared" si="55"/>
        <v>0</v>
      </c>
      <c r="X49" s="121">
        <f t="shared" si="55"/>
        <v>0</v>
      </c>
      <c r="Y49" s="121">
        <f t="shared" si="55"/>
        <v>0</v>
      </c>
      <c r="Z49" s="121">
        <f t="shared" si="55"/>
        <v>0</v>
      </c>
      <c r="AA49" s="122">
        <f t="shared" si="55"/>
        <v>0</v>
      </c>
      <c r="AB49" s="121">
        <f t="shared" si="55"/>
        <v>0</v>
      </c>
      <c r="AC49" s="121">
        <f t="shared" si="55"/>
        <v>0</v>
      </c>
      <c r="AD49" s="121">
        <f t="shared" si="55"/>
        <v>0</v>
      </c>
      <c r="AE49" s="121">
        <f t="shared" si="55"/>
        <v>0</v>
      </c>
      <c r="AF49" s="121">
        <f t="shared" si="55"/>
        <v>0</v>
      </c>
      <c r="AG49" s="121">
        <f t="shared" si="55"/>
        <v>0</v>
      </c>
      <c r="AH49" s="121">
        <f t="shared" si="55"/>
        <v>0</v>
      </c>
      <c r="AI49" s="121">
        <f t="shared" si="55"/>
        <v>0</v>
      </c>
      <c r="AJ49" s="121">
        <f t="shared" si="55"/>
        <v>0</v>
      </c>
      <c r="AK49" s="121">
        <f t="shared" si="55"/>
        <v>0</v>
      </c>
      <c r="AL49" s="121">
        <f t="shared" si="55"/>
        <v>0</v>
      </c>
      <c r="AM49" s="121">
        <f t="shared" si="55"/>
        <v>0</v>
      </c>
      <c r="AN49" s="122">
        <f>AN40-AN47</f>
        <v>0</v>
      </c>
    </row>
  </sheetData>
  <sheetProtection algorithmName="SHA-512" hashValue="bfB7c9+JsY8RkrlbBZ1hAjPkT+JSxyffjvmKhYjMzEaD1eL2+beQt8Q7x9f9mnDULIPSAlvSg6nAgdUetN1R1Q==" saltValue="4i7seDEuXLa618vcAEJjfw==" spinCount="100000" sheet="1" objects="1" scenarios="1"/>
  <mergeCells count="6">
    <mergeCell ref="C1:I1"/>
    <mergeCell ref="O16:Z16"/>
    <mergeCell ref="AB16:AM16"/>
    <mergeCell ref="B16:M16"/>
    <mergeCell ref="C2:F2"/>
    <mergeCell ref="G2:I2"/>
  </mergeCells>
  <pageMargins left="0.7" right="0.7" top="0.75" bottom="0.75" header="0.3" footer="0.3"/>
  <pageSetup orientation="portrait" r:id="rId1"/>
  <ignoredErrors>
    <ignoredError sqref="G4:G13" formulaRange="1"/>
    <ignoredError sqref="N43:N47 AA43:AA47 AA30:AA36 N30:N36 N37:N39 AA37:AA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BAD6-FDE8-6049-B4D4-0E86969509F8}">
  <dimension ref="B1:E40"/>
  <sheetViews>
    <sheetView zoomScale="120" zoomScaleNormal="120" workbookViewId="0">
      <selection activeCell="C25" sqref="C25"/>
    </sheetView>
  </sheetViews>
  <sheetFormatPr defaultColWidth="11" defaultRowHeight="12.45" x14ac:dyDescent="0.3"/>
  <cols>
    <col min="1" max="1" width="3.9140625" style="1" customWidth="1"/>
    <col min="2" max="2" width="42.4140625" style="1" customWidth="1"/>
    <col min="3" max="5" width="19.58203125" style="1" bestFit="1" customWidth="1"/>
    <col min="6" max="16384" width="11" style="1"/>
  </cols>
  <sheetData>
    <row r="1" spans="2:5" ht="33.9" customHeight="1" x14ac:dyDescent="0.3"/>
    <row r="2" spans="2:5" ht="12.9" customHeight="1" x14ac:dyDescent="0.3">
      <c r="B2" s="15"/>
      <c r="C2" s="16" t="s">
        <v>96</v>
      </c>
      <c r="D2" s="16" t="s">
        <v>97</v>
      </c>
      <c r="E2" s="45" t="s">
        <v>98</v>
      </c>
    </row>
    <row r="3" spans="2:5" s="2" customFormat="1" x14ac:dyDescent="0.3">
      <c r="B3" s="11" t="s">
        <v>100</v>
      </c>
      <c r="C3" s="12" t="s">
        <v>99</v>
      </c>
      <c r="D3" s="12" t="s">
        <v>99</v>
      </c>
      <c r="E3" s="46" t="s">
        <v>99</v>
      </c>
    </row>
    <row r="4" spans="2:5" s="2" customFormat="1" x14ac:dyDescent="0.3">
      <c r="B4" s="188" t="s">
        <v>72</v>
      </c>
      <c r="C4" s="95">
        <v>0</v>
      </c>
      <c r="D4" s="185">
        <v>0</v>
      </c>
      <c r="E4" s="186">
        <v>0</v>
      </c>
    </row>
    <row r="5" spans="2:5" s="2" customFormat="1" x14ac:dyDescent="0.3">
      <c r="B5" s="188" t="s">
        <v>77</v>
      </c>
      <c r="C5" s="95">
        <v>0</v>
      </c>
      <c r="D5" s="185">
        <v>0</v>
      </c>
      <c r="E5" s="186">
        <v>0</v>
      </c>
    </row>
    <row r="6" spans="2:5" s="2" customFormat="1" x14ac:dyDescent="0.3">
      <c r="B6" s="188" t="s">
        <v>92</v>
      </c>
      <c r="C6" s="95">
        <v>0</v>
      </c>
      <c r="D6" s="95">
        <v>0</v>
      </c>
      <c r="E6" s="96">
        <v>0</v>
      </c>
    </row>
    <row r="7" spans="2:5" s="2" customFormat="1" x14ac:dyDescent="0.3">
      <c r="B7" s="188" t="s">
        <v>78</v>
      </c>
      <c r="C7" s="95">
        <v>0</v>
      </c>
      <c r="D7" s="95">
        <v>0</v>
      </c>
      <c r="E7" s="96">
        <v>0</v>
      </c>
    </row>
    <row r="8" spans="2:5" s="2" customFormat="1" x14ac:dyDescent="0.3">
      <c r="B8" s="188" t="s">
        <v>81</v>
      </c>
      <c r="C8" s="95">
        <v>0</v>
      </c>
      <c r="D8" s="95">
        <v>0</v>
      </c>
      <c r="E8" s="96">
        <v>0</v>
      </c>
    </row>
    <row r="9" spans="2:5" s="2" customFormat="1" x14ac:dyDescent="0.3">
      <c r="B9" s="188" t="s">
        <v>79</v>
      </c>
      <c r="C9" s="95">
        <v>0</v>
      </c>
      <c r="D9" s="95">
        <v>0</v>
      </c>
      <c r="E9" s="96">
        <v>0</v>
      </c>
    </row>
    <row r="10" spans="2:5" s="2" customFormat="1" x14ac:dyDescent="0.3">
      <c r="B10" s="2" t="s">
        <v>80</v>
      </c>
      <c r="C10" s="185">
        <v>0</v>
      </c>
      <c r="D10" s="185">
        <v>0</v>
      </c>
      <c r="E10" s="186">
        <v>0</v>
      </c>
    </row>
    <row r="11" spans="2:5" s="2" customFormat="1" x14ac:dyDescent="0.3">
      <c r="B11" s="188" t="s">
        <v>73</v>
      </c>
      <c r="C11" s="95">
        <v>0</v>
      </c>
      <c r="D11" s="95">
        <v>0</v>
      </c>
      <c r="E11" s="96">
        <v>0</v>
      </c>
    </row>
    <row r="12" spans="2:5" s="2" customFormat="1" x14ac:dyDescent="0.3">
      <c r="B12" s="188" t="s">
        <v>110</v>
      </c>
      <c r="C12" s="95">
        <v>0</v>
      </c>
      <c r="D12" s="95">
        <v>0</v>
      </c>
      <c r="E12" s="96">
        <v>0</v>
      </c>
    </row>
    <row r="13" spans="2:5" s="2" customFormat="1" x14ac:dyDescent="0.3">
      <c r="B13" s="188" t="s">
        <v>86</v>
      </c>
      <c r="C13" s="95">
        <v>0</v>
      </c>
      <c r="D13" s="95">
        <v>0</v>
      </c>
      <c r="E13" s="96">
        <v>0</v>
      </c>
    </row>
    <row r="14" spans="2:5" s="2" customFormat="1" x14ac:dyDescent="0.3">
      <c r="B14" s="188" t="s">
        <v>49</v>
      </c>
      <c r="C14" s="95">
        <v>0</v>
      </c>
      <c r="D14" s="95">
        <v>0</v>
      </c>
      <c r="E14" s="96">
        <v>0</v>
      </c>
    </row>
    <row r="15" spans="2:5" s="2" customFormat="1" x14ac:dyDescent="0.3">
      <c r="B15" s="188" t="s">
        <v>82</v>
      </c>
      <c r="C15" s="95">
        <v>0</v>
      </c>
      <c r="D15" s="95">
        <v>0</v>
      </c>
      <c r="E15" s="96">
        <v>0</v>
      </c>
    </row>
    <row r="16" spans="2:5" s="2" customFormat="1" x14ac:dyDescent="0.3">
      <c r="B16" s="188" t="s">
        <v>83</v>
      </c>
      <c r="C16" s="95">
        <v>0</v>
      </c>
      <c r="D16" s="95">
        <v>0</v>
      </c>
      <c r="E16" s="96">
        <v>0</v>
      </c>
    </row>
    <row r="17" spans="2:5" s="2" customFormat="1" x14ac:dyDescent="0.3">
      <c r="B17" s="188" t="s">
        <v>84</v>
      </c>
      <c r="C17" s="95">
        <v>0</v>
      </c>
      <c r="D17" s="95">
        <v>0</v>
      </c>
      <c r="E17" s="96">
        <v>0</v>
      </c>
    </row>
    <row r="18" spans="2:5" s="2" customFormat="1" x14ac:dyDescent="0.3">
      <c r="B18" s="188" t="s">
        <v>85</v>
      </c>
      <c r="C18" s="95">
        <v>0</v>
      </c>
      <c r="D18" s="95">
        <v>0</v>
      </c>
      <c r="E18" s="96">
        <v>0</v>
      </c>
    </row>
    <row r="19" spans="2:5" s="2" customFormat="1" x14ac:dyDescent="0.3">
      <c r="B19" s="188" t="s">
        <v>170</v>
      </c>
      <c r="C19" s="95">
        <v>0</v>
      </c>
      <c r="D19" s="95">
        <v>0</v>
      </c>
      <c r="E19" s="96">
        <v>0</v>
      </c>
    </row>
    <row r="20" spans="2:5" s="2" customFormat="1" x14ac:dyDescent="0.3">
      <c r="B20" s="188" t="s">
        <v>88</v>
      </c>
      <c r="C20" s="95">
        <v>0</v>
      </c>
      <c r="D20" s="95">
        <v>0</v>
      </c>
      <c r="E20" s="96">
        <v>0</v>
      </c>
    </row>
    <row r="21" spans="2:5" s="2" customFormat="1" x14ac:dyDescent="0.3">
      <c r="B21" s="188" t="s">
        <v>87</v>
      </c>
      <c r="C21" s="95">
        <v>0</v>
      </c>
      <c r="D21" s="95">
        <v>0</v>
      </c>
      <c r="E21" s="96">
        <v>0</v>
      </c>
    </row>
    <row r="22" spans="2:5" s="2" customFormat="1" x14ac:dyDescent="0.3">
      <c r="B22" s="188" t="s">
        <v>74</v>
      </c>
      <c r="C22" s="95">
        <v>0</v>
      </c>
      <c r="D22" s="95">
        <v>0</v>
      </c>
      <c r="E22" s="96">
        <v>0</v>
      </c>
    </row>
    <row r="23" spans="2:5" s="2" customFormat="1" x14ac:dyDescent="0.3">
      <c r="B23" s="188" t="s">
        <v>66</v>
      </c>
      <c r="C23" s="95">
        <v>0</v>
      </c>
      <c r="D23" s="95">
        <v>0</v>
      </c>
      <c r="E23" s="96">
        <v>0</v>
      </c>
    </row>
    <row r="24" spans="2:5" s="2" customFormat="1" x14ac:dyDescent="0.3">
      <c r="B24" s="2" t="s">
        <v>89</v>
      </c>
      <c r="C24" s="146">
        <f>Wages!E23</f>
        <v>0</v>
      </c>
      <c r="D24" s="146">
        <f>Wages!E23</f>
        <v>0</v>
      </c>
      <c r="E24" s="146">
        <f>Wages!E23</f>
        <v>0</v>
      </c>
    </row>
    <row r="25" spans="2:5" s="2" customFormat="1" x14ac:dyDescent="0.3">
      <c r="B25" s="2" t="s">
        <v>90</v>
      </c>
      <c r="C25" s="146">
        <f>SUM(Wages!F23:H23)</f>
        <v>0</v>
      </c>
      <c r="D25" s="146">
        <f>SUM(Wages!F23:H23)</f>
        <v>0</v>
      </c>
      <c r="E25" s="146">
        <f>SUM(Wages!F23:H23)</f>
        <v>0</v>
      </c>
    </row>
    <row r="26" spans="2:5" s="2" customFormat="1" x14ac:dyDescent="0.3">
      <c r="B26" s="2" t="s">
        <v>91</v>
      </c>
      <c r="C26" s="146">
        <f>Wages!I23</f>
        <v>0</v>
      </c>
      <c r="D26" s="146">
        <f>Wages!I23</f>
        <v>0</v>
      </c>
      <c r="E26" s="146">
        <f>Wages!I23</f>
        <v>0</v>
      </c>
    </row>
    <row r="27" spans="2:5" s="2" customFormat="1" x14ac:dyDescent="0.3">
      <c r="B27" s="187" t="s">
        <v>109</v>
      </c>
      <c r="C27" s="185">
        <v>0</v>
      </c>
      <c r="D27" s="185">
        <v>0</v>
      </c>
      <c r="E27" s="186">
        <v>0</v>
      </c>
    </row>
    <row r="28" spans="2:5" s="2" customFormat="1" x14ac:dyDescent="0.3">
      <c r="B28" s="187" t="s">
        <v>109</v>
      </c>
      <c r="C28" s="185">
        <v>0</v>
      </c>
      <c r="D28" s="185">
        <v>0</v>
      </c>
      <c r="E28" s="186">
        <v>0</v>
      </c>
    </row>
    <row r="29" spans="2:5" s="2" customFormat="1" x14ac:dyDescent="0.3">
      <c r="B29" s="187" t="s">
        <v>109</v>
      </c>
      <c r="C29" s="185">
        <v>0</v>
      </c>
      <c r="D29" s="185">
        <v>0</v>
      </c>
      <c r="E29" s="186">
        <v>0</v>
      </c>
    </row>
    <row r="30" spans="2:5" s="2" customFormat="1" x14ac:dyDescent="0.3">
      <c r="C30" s="191"/>
      <c r="D30" s="191"/>
      <c r="E30" s="146"/>
    </row>
    <row r="31" spans="2:5" s="2" customFormat="1" x14ac:dyDescent="0.3">
      <c r="B31" s="13" t="s">
        <v>94</v>
      </c>
      <c r="C31" s="14">
        <f>SUM(C4:C30)</f>
        <v>0</v>
      </c>
      <c r="D31" s="14">
        <f>SUM(D4:D30)</f>
        <v>0</v>
      </c>
      <c r="E31" s="47">
        <f>SUM(E4:E30)</f>
        <v>0</v>
      </c>
    </row>
    <row r="32" spans="2:5" s="2" customFormat="1" x14ac:dyDescent="0.3">
      <c r="B32" s="4"/>
      <c r="C32" s="4"/>
      <c r="D32" s="10"/>
    </row>
    <row r="33" spans="2:5" s="2" customFormat="1" x14ac:dyDescent="0.3">
      <c r="B33" s="3" t="s">
        <v>168</v>
      </c>
      <c r="C33" s="189">
        <v>0</v>
      </c>
      <c r="D33" s="189">
        <v>0</v>
      </c>
      <c r="E33" s="189">
        <v>0</v>
      </c>
    </row>
    <row r="34" spans="2:5" s="2" customFormat="1" x14ac:dyDescent="0.3">
      <c r="B34" s="4"/>
      <c r="C34" s="4"/>
      <c r="D34" s="10"/>
    </row>
    <row r="35" spans="2:5" s="2" customFormat="1" x14ac:dyDescent="0.3">
      <c r="B35" s="3" t="s">
        <v>113</v>
      </c>
      <c r="C35" s="189">
        <v>0</v>
      </c>
      <c r="D35" s="189">
        <v>0</v>
      </c>
      <c r="E35" s="189">
        <v>0</v>
      </c>
    </row>
    <row r="36" spans="2:5" s="2" customFormat="1" x14ac:dyDescent="0.3">
      <c r="B36" s="4"/>
      <c r="C36" s="4"/>
      <c r="D36" s="5"/>
      <c r="E36" s="5"/>
    </row>
    <row r="37" spans="2:5" s="2" customFormat="1" x14ac:dyDescent="0.3">
      <c r="B37" s="6" t="s">
        <v>112</v>
      </c>
      <c r="C37" s="190">
        <f>C31+C35</f>
        <v>0</v>
      </c>
      <c r="D37" s="190">
        <f t="shared" ref="D37:E37" si="0">D31+D35</f>
        <v>0</v>
      </c>
      <c r="E37" s="190">
        <f t="shared" si="0"/>
        <v>0</v>
      </c>
    </row>
    <row r="38" spans="2:5" s="2" customFormat="1" x14ac:dyDescent="0.3">
      <c r="B38" s="6" t="s">
        <v>155</v>
      </c>
      <c r="C38" s="147" t="e">
        <f>'Revenue-Cost-Margin'!N49/'Revenue-Cost-Margin'!N40</f>
        <v>#DIV/0!</v>
      </c>
      <c r="D38" s="147" t="e">
        <f>'Revenue-Cost-Margin'!AA49/'Revenue-Cost-Margin'!AA40</f>
        <v>#DIV/0!</v>
      </c>
      <c r="E38" s="147" t="e">
        <f>'Revenue-Cost-Margin'!AN49/'Revenue-Cost-Margin'!AN40</f>
        <v>#DIV/0!</v>
      </c>
    </row>
    <row r="39" spans="2:5" s="2" customFormat="1" x14ac:dyDescent="0.3">
      <c r="B39" s="7" t="s">
        <v>111</v>
      </c>
      <c r="C39" s="145" t="e">
        <f>C37/AVERAGE('Revenue-Cost-Margin'!I4:I10)</f>
        <v>#DIV/0!</v>
      </c>
      <c r="D39" s="145" t="e">
        <f>D37/AVERAGE('Revenue-Cost-Margin'!I4:I10)</f>
        <v>#DIV/0!</v>
      </c>
      <c r="E39" s="145" t="e">
        <f>E37/AVERAGE('Revenue-Cost-Margin'!I4:I10)</f>
        <v>#DIV/0!</v>
      </c>
    </row>
    <row r="40" spans="2:5" s="2" customFormat="1" x14ac:dyDescent="0.3">
      <c r="B40" s="8"/>
      <c r="C40" s="8"/>
      <c r="D40" s="9"/>
      <c r="E40" s="9"/>
    </row>
  </sheetData>
  <sheetProtection algorithmName="SHA-512" hashValue="sWaOAQt/x0j05ojiODiBaaJjYIkKYqxpNtNwOPDW/ZP2sOsqUTaCg17Pu4OE0DB1sFYdvEmmExs4ECRgyFEYdw==" saltValue="7q0uVTiMRRvMO0OUML6WC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CE67-AA88-9F42-9F80-716671A66853}">
  <dimension ref="A1:K23"/>
  <sheetViews>
    <sheetView zoomScale="120" zoomScaleNormal="120" workbookViewId="0">
      <selection activeCell="D17" sqref="D17"/>
    </sheetView>
  </sheetViews>
  <sheetFormatPr defaultColWidth="11" defaultRowHeight="12.45" x14ac:dyDescent="0.3"/>
  <cols>
    <col min="1" max="1" width="35" style="1" customWidth="1"/>
    <col min="2" max="2" width="12.4140625" style="1" customWidth="1"/>
    <col min="3" max="11" width="18.4140625" style="1" customWidth="1"/>
    <col min="12" max="16384" width="11" style="1"/>
  </cols>
  <sheetData>
    <row r="1" spans="1:11" ht="33.9" customHeight="1" x14ac:dyDescent="0.3">
      <c r="B1" s="220" t="s">
        <v>138</v>
      </c>
      <c r="C1" s="220"/>
      <c r="D1" s="220"/>
      <c r="E1" s="220"/>
      <c r="F1" s="220"/>
      <c r="G1" s="220"/>
      <c r="H1" s="220"/>
      <c r="I1" s="220"/>
      <c r="J1" s="220"/>
      <c r="K1" s="220"/>
    </row>
    <row r="2" spans="1:11" ht="24.9" x14ac:dyDescent="0.3">
      <c r="A2" s="117" t="s">
        <v>101</v>
      </c>
      <c r="B2" s="110" t="s">
        <v>133</v>
      </c>
      <c r="C2" s="111" t="s">
        <v>135</v>
      </c>
      <c r="D2" s="111" t="s">
        <v>134</v>
      </c>
      <c r="E2" s="111" t="s">
        <v>108</v>
      </c>
      <c r="F2" s="110" t="s">
        <v>149</v>
      </c>
      <c r="G2" s="110" t="s">
        <v>148</v>
      </c>
      <c r="H2" s="110" t="s">
        <v>147</v>
      </c>
      <c r="I2" s="111" t="s">
        <v>107</v>
      </c>
      <c r="J2" s="110" t="s">
        <v>143</v>
      </c>
      <c r="K2" s="110" t="s">
        <v>144</v>
      </c>
    </row>
    <row r="3" spans="1:11" x14ac:dyDescent="0.3">
      <c r="A3" s="192" t="s">
        <v>103</v>
      </c>
      <c r="B3" s="192">
        <v>0</v>
      </c>
      <c r="C3" s="193">
        <v>0</v>
      </c>
      <c r="D3" s="192">
        <v>0</v>
      </c>
      <c r="E3" s="49">
        <f>B3*C3*D3</f>
        <v>0</v>
      </c>
      <c r="F3" s="49">
        <f>E3*7.65%</f>
        <v>0</v>
      </c>
      <c r="G3" s="49">
        <f>E3*6%</f>
        <v>0</v>
      </c>
      <c r="H3" s="49">
        <f>E3*1%</f>
        <v>0</v>
      </c>
      <c r="I3" s="194">
        <v>0</v>
      </c>
      <c r="J3" s="50">
        <f>SUM(E3:I3)</f>
        <v>0</v>
      </c>
      <c r="K3" s="50">
        <f>J3*12</f>
        <v>0</v>
      </c>
    </row>
    <row r="4" spans="1:11" x14ac:dyDescent="0.3">
      <c r="A4" s="192" t="s">
        <v>104</v>
      </c>
      <c r="B4" s="192">
        <v>0</v>
      </c>
      <c r="C4" s="193">
        <v>0</v>
      </c>
      <c r="D4" s="192">
        <v>0</v>
      </c>
      <c r="E4" s="49">
        <f t="shared" ref="E4:E8" si="0">B4*C4*D4</f>
        <v>0</v>
      </c>
      <c r="F4" s="49">
        <f t="shared" ref="F4:F8" si="1">E4*7.65%</f>
        <v>0</v>
      </c>
      <c r="G4" s="49">
        <f t="shared" ref="G4:G8" si="2">E4*6%</f>
        <v>0</v>
      </c>
      <c r="H4" s="49">
        <f t="shared" ref="H4:H8" si="3">E4*1%</f>
        <v>0</v>
      </c>
      <c r="I4" s="194">
        <v>0</v>
      </c>
      <c r="J4" s="50">
        <f t="shared" ref="J4:J8" si="4">SUM(E4:I4)</f>
        <v>0</v>
      </c>
      <c r="K4" s="50">
        <f t="shared" ref="K4:K6" si="5">J4*12</f>
        <v>0</v>
      </c>
    </row>
    <row r="5" spans="1:11" x14ac:dyDescent="0.3">
      <c r="A5" s="192" t="s">
        <v>105</v>
      </c>
      <c r="B5" s="192">
        <v>0</v>
      </c>
      <c r="C5" s="193">
        <v>0</v>
      </c>
      <c r="D5" s="192">
        <v>0</v>
      </c>
      <c r="E5" s="49">
        <f t="shared" si="0"/>
        <v>0</v>
      </c>
      <c r="F5" s="49">
        <f t="shared" si="1"/>
        <v>0</v>
      </c>
      <c r="G5" s="49">
        <f t="shared" si="2"/>
        <v>0</v>
      </c>
      <c r="H5" s="49">
        <f t="shared" si="3"/>
        <v>0</v>
      </c>
      <c r="I5" s="194">
        <v>0</v>
      </c>
      <c r="J5" s="50">
        <f t="shared" si="4"/>
        <v>0</v>
      </c>
      <c r="K5" s="50">
        <f t="shared" si="5"/>
        <v>0</v>
      </c>
    </row>
    <row r="6" spans="1:11" x14ac:dyDescent="0.3">
      <c r="A6" s="192" t="s">
        <v>106</v>
      </c>
      <c r="B6" s="192">
        <v>0</v>
      </c>
      <c r="C6" s="193">
        <v>0</v>
      </c>
      <c r="D6" s="192">
        <v>0</v>
      </c>
      <c r="E6" s="49">
        <f t="shared" si="0"/>
        <v>0</v>
      </c>
      <c r="F6" s="49">
        <f t="shared" si="1"/>
        <v>0</v>
      </c>
      <c r="G6" s="49">
        <f t="shared" si="2"/>
        <v>0</v>
      </c>
      <c r="H6" s="49">
        <f t="shared" si="3"/>
        <v>0</v>
      </c>
      <c r="I6" s="194">
        <v>0</v>
      </c>
      <c r="J6" s="50">
        <f t="shared" si="4"/>
        <v>0</v>
      </c>
      <c r="K6" s="50">
        <f t="shared" si="5"/>
        <v>0</v>
      </c>
    </row>
    <row r="7" spans="1:11" x14ac:dyDescent="0.3">
      <c r="A7" s="192" t="s">
        <v>136</v>
      </c>
      <c r="B7" s="192">
        <v>0</v>
      </c>
      <c r="C7" s="193">
        <v>0</v>
      </c>
      <c r="D7" s="192">
        <v>0</v>
      </c>
      <c r="E7" s="49">
        <f t="shared" si="0"/>
        <v>0</v>
      </c>
      <c r="F7" s="49">
        <f t="shared" si="1"/>
        <v>0</v>
      </c>
      <c r="G7" s="49">
        <f t="shared" si="2"/>
        <v>0</v>
      </c>
      <c r="H7" s="49">
        <f t="shared" si="3"/>
        <v>0</v>
      </c>
      <c r="I7" s="194">
        <v>0</v>
      </c>
      <c r="J7" s="50">
        <f t="shared" si="4"/>
        <v>0</v>
      </c>
      <c r="K7" s="50">
        <f t="shared" ref="K7:K8" si="6">J7*12</f>
        <v>0</v>
      </c>
    </row>
    <row r="8" spans="1:11" x14ac:dyDescent="0.3">
      <c r="A8" s="192" t="s">
        <v>137</v>
      </c>
      <c r="B8" s="192">
        <v>0</v>
      </c>
      <c r="C8" s="193">
        <v>0</v>
      </c>
      <c r="D8" s="192">
        <v>0</v>
      </c>
      <c r="E8" s="49">
        <f t="shared" si="0"/>
        <v>0</v>
      </c>
      <c r="F8" s="49">
        <f t="shared" si="1"/>
        <v>0</v>
      </c>
      <c r="G8" s="49">
        <f t="shared" si="2"/>
        <v>0</v>
      </c>
      <c r="H8" s="49">
        <f t="shared" si="3"/>
        <v>0</v>
      </c>
      <c r="I8" s="194">
        <v>0</v>
      </c>
      <c r="J8" s="50">
        <f t="shared" si="4"/>
        <v>0</v>
      </c>
      <c r="K8" s="50">
        <f t="shared" si="6"/>
        <v>0</v>
      </c>
    </row>
    <row r="9" spans="1:11" x14ac:dyDescent="0.3">
      <c r="C9" s="114"/>
      <c r="E9" s="49"/>
      <c r="F9" s="49"/>
      <c r="G9" s="49"/>
      <c r="H9" s="49"/>
      <c r="I9" s="49"/>
      <c r="J9" s="49"/>
      <c r="K9" s="49"/>
    </row>
    <row r="10" spans="1:11" x14ac:dyDescent="0.3">
      <c r="A10" s="51" t="s">
        <v>141</v>
      </c>
      <c r="B10" s="51">
        <f>SUM(B3:B8)</f>
        <v>0</v>
      </c>
      <c r="C10" s="115"/>
      <c r="D10" s="51">
        <f t="shared" ref="D10:K10" si="7">SUM(D3:D8)</f>
        <v>0</v>
      </c>
      <c r="E10" s="113">
        <f t="shared" si="7"/>
        <v>0</v>
      </c>
      <c r="F10" s="113">
        <f t="shared" si="7"/>
        <v>0</v>
      </c>
      <c r="G10" s="113">
        <f t="shared" si="7"/>
        <v>0</v>
      </c>
      <c r="H10" s="113"/>
      <c r="I10" s="113">
        <f t="shared" si="7"/>
        <v>0</v>
      </c>
      <c r="J10" s="113">
        <f t="shared" si="7"/>
        <v>0</v>
      </c>
      <c r="K10" s="113">
        <f t="shared" si="7"/>
        <v>0</v>
      </c>
    </row>
    <row r="13" spans="1:11" ht="24.9" x14ac:dyDescent="0.3">
      <c r="A13" s="116" t="s">
        <v>102</v>
      </c>
      <c r="B13" s="110" t="s">
        <v>133</v>
      </c>
      <c r="C13" s="110" t="s">
        <v>210</v>
      </c>
      <c r="D13" s="110" t="s">
        <v>139</v>
      </c>
      <c r="E13" s="110" t="s">
        <v>108</v>
      </c>
      <c r="F13" s="110" t="s">
        <v>149</v>
      </c>
      <c r="G13" s="110" t="s">
        <v>148</v>
      </c>
      <c r="H13" s="110" t="s">
        <v>147</v>
      </c>
      <c r="I13" s="110" t="s">
        <v>107</v>
      </c>
      <c r="J13" s="110" t="s">
        <v>145</v>
      </c>
      <c r="K13" s="110" t="s">
        <v>146</v>
      </c>
    </row>
    <row r="14" spans="1:11" x14ac:dyDescent="0.3">
      <c r="A14" s="192" t="s">
        <v>103</v>
      </c>
      <c r="B14" s="192">
        <v>0</v>
      </c>
      <c r="C14" s="195">
        <v>0</v>
      </c>
      <c r="D14" s="49">
        <f>C14*B14</f>
        <v>0</v>
      </c>
      <c r="E14" s="112">
        <f>D14/12</f>
        <v>0</v>
      </c>
      <c r="F14" s="49">
        <f>E14*7.65%</f>
        <v>0</v>
      </c>
      <c r="G14" s="49">
        <f>E14*6%</f>
        <v>0</v>
      </c>
      <c r="H14" s="49">
        <f>E14*1%</f>
        <v>0</v>
      </c>
      <c r="I14" s="195">
        <v>0</v>
      </c>
      <c r="J14" s="50">
        <f>SUM(E14:I14)</f>
        <v>0</v>
      </c>
      <c r="K14" s="50">
        <f>J14*12</f>
        <v>0</v>
      </c>
    </row>
    <row r="15" spans="1:11" x14ac:dyDescent="0.3">
      <c r="A15" s="192" t="s">
        <v>104</v>
      </c>
      <c r="B15" s="192">
        <v>0</v>
      </c>
      <c r="C15" s="195">
        <v>0</v>
      </c>
      <c r="D15" s="49">
        <f t="shared" ref="D15:D19" si="8">C15*B15</f>
        <v>0</v>
      </c>
      <c r="E15" s="112">
        <f t="shared" ref="E15:E19" si="9">D15/12</f>
        <v>0</v>
      </c>
      <c r="F15" s="49">
        <f t="shared" ref="F15:F19" si="10">E15*8%</f>
        <v>0</v>
      </c>
      <c r="G15" s="49">
        <f t="shared" ref="G15:G19" si="11">E15*6%</f>
        <v>0</v>
      </c>
      <c r="H15" s="49">
        <f t="shared" ref="H15:H19" si="12">E15*1%</f>
        <v>0</v>
      </c>
      <c r="I15" s="195">
        <v>0</v>
      </c>
      <c r="J15" s="50">
        <f t="shared" ref="J15:J19" si="13">SUM(E15:I15)</f>
        <v>0</v>
      </c>
      <c r="K15" s="50">
        <f t="shared" ref="K15:K16" si="14">J15*12</f>
        <v>0</v>
      </c>
    </row>
    <row r="16" spans="1:11" x14ac:dyDescent="0.3">
      <c r="A16" s="192" t="s">
        <v>105</v>
      </c>
      <c r="B16" s="192">
        <v>0</v>
      </c>
      <c r="C16" s="195">
        <v>0</v>
      </c>
      <c r="D16" s="49">
        <f t="shared" si="8"/>
        <v>0</v>
      </c>
      <c r="E16" s="112">
        <f t="shared" si="9"/>
        <v>0</v>
      </c>
      <c r="F16" s="49">
        <f t="shared" si="10"/>
        <v>0</v>
      </c>
      <c r="G16" s="49">
        <f t="shared" si="11"/>
        <v>0</v>
      </c>
      <c r="H16" s="49">
        <f t="shared" si="12"/>
        <v>0</v>
      </c>
      <c r="I16" s="195">
        <v>0</v>
      </c>
      <c r="J16" s="50">
        <f t="shared" si="13"/>
        <v>0</v>
      </c>
      <c r="K16" s="50">
        <f t="shared" si="14"/>
        <v>0</v>
      </c>
    </row>
    <row r="17" spans="1:11" x14ac:dyDescent="0.3">
      <c r="A17" s="192" t="s">
        <v>106</v>
      </c>
      <c r="B17" s="192">
        <v>0</v>
      </c>
      <c r="C17" s="195">
        <v>0</v>
      </c>
      <c r="D17" s="49">
        <f t="shared" si="8"/>
        <v>0</v>
      </c>
      <c r="E17" s="112">
        <f t="shared" si="9"/>
        <v>0</v>
      </c>
      <c r="F17" s="49">
        <f t="shared" si="10"/>
        <v>0</v>
      </c>
      <c r="G17" s="49">
        <f t="shared" si="11"/>
        <v>0</v>
      </c>
      <c r="H17" s="49">
        <f t="shared" si="12"/>
        <v>0</v>
      </c>
      <c r="I17" s="195">
        <v>0</v>
      </c>
      <c r="J17" s="50">
        <f t="shared" si="13"/>
        <v>0</v>
      </c>
      <c r="K17" s="50">
        <f>J17*12</f>
        <v>0</v>
      </c>
    </row>
    <row r="18" spans="1:11" x14ac:dyDescent="0.3">
      <c r="A18" s="192" t="s">
        <v>136</v>
      </c>
      <c r="B18" s="192">
        <v>0</v>
      </c>
      <c r="C18" s="195">
        <v>0</v>
      </c>
      <c r="D18" s="49">
        <f t="shared" si="8"/>
        <v>0</v>
      </c>
      <c r="E18" s="112">
        <f t="shared" si="9"/>
        <v>0</v>
      </c>
      <c r="F18" s="49">
        <f t="shared" si="10"/>
        <v>0</v>
      </c>
      <c r="G18" s="49">
        <f t="shared" si="11"/>
        <v>0</v>
      </c>
      <c r="H18" s="49">
        <f t="shared" si="12"/>
        <v>0</v>
      </c>
      <c r="I18" s="195">
        <v>0</v>
      </c>
      <c r="J18" s="50">
        <f t="shared" si="13"/>
        <v>0</v>
      </c>
      <c r="K18" s="50">
        <f t="shared" ref="K18:K19" si="15">J18*12</f>
        <v>0</v>
      </c>
    </row>
    <row r="19" spans="1:11" x14ac:dyDescent="0.3">
      <c r="A19" s="192" t="s">
        <v>137</v>
      </c>
      <c r="B19" s="192">
        <v>0</v>
      </c>
      <c r="C19" s="195">
        <v>0</v>
      </c>
      <c r="D19" s="49">
        <f t="shared" si="8"/>
        <v>0</v>
      </c>
      <c r="E19" s="112">
        <f t="shared" si="9"/>
        <v>0</v>
      </c>
      <c r="F19" s="49">
        <f t="shared" si="10"/>
        <v>0</v>
      </c>
      <c r="G19" s="49">
        <f t="shared" si="11"/>
        <v>0</v>
      </c>
      <c r="H19" s="49">
        <f t="shared" si="12"/>
        <v>0</v>
      </c>
      <c r="I19" s="195">
        <v>0</v>
      </c>
      <c r="J19" s="50">
        <f t="shared" si="13"/>
        <v>0</v>
      </c>
      <c r="K19" s="50">
        <f t="shared" si="15"/>
        <v>0</v>
      </c>
    </row>
    <row r="20" spans="1:11" x14ac:dyDescent="0.3">
      <c r="F20" s="49"/>
      <c r="G20" s="49"/>
      <c r="H20" s="49"/>
    </row>
    <row r="21" spans="1:11" s="48" customFormat="1" x14ac:dyDescent="0.3">
      <c r="A21" s="51" t="s">
        <v>140</v>
      </c>
      <c r="B21" s="51"/>
      <c r="C21" s="51"/>
      <c r="D21" s="53">
        <f>SUM(D14:D19)</f>
        <v>0</v>
      </c>
      <c r="E21" s="53">
        <f t="shared" ref="E21:K21" si="16">SUM(E14:E19)</f>
        <v>0</v>
      </c>
      <c r="F21" s="53">
        <f t="shared" si="16"/>
        <v>0</v>
      </c>
      <c r="G21" s="53">
        <f t="shared" si="16"/>
        <v>0</v>
      </c>
      <c r="H21" s="53"/>
      <c r="I21" s="53">
        <f t="shared" si="16"/>
        <v>0</v>
      </c>
      <c r="J21" s="53">
        <f>SUM(J14:J19)</f>
        <v>0</v>
      </c>
      <c r="K21" s="53">
        <f t="shared" si="16"/>
        <v>0</v>
      </c>
    </row>
    <row r="22" spans="1:11" x14ac:dyDescent="0.3">
      <c r="F22" s="49"/>
      <c r="G22" s="49"/>
      <c r="H22" s="49"/>
    </row>
    <row r="23" spans="1:11" x14ac:dyDescent="0.3">
      <c r="A23" s="51" t="s">
        <v>142</v>
      </c>
      <c r="B23" s="51"/>
      <c r="C23" s="52"/>
      <c r="D23" s="53">
        <f>SUM(D10,D21)</f>
        <v>0</v>
      </c>
      <c r="E23" s="53">
        <f t="shared" ref="E23:K23" si="17">SUM(E10,E21)</f>
        <v>0</v>
      </c>
      <c r="F23" s="53">
        <f t="shared" si="17"/>
        <v>0</v>
      </c>
      <c r="G23" s="53">
        <f t="shared" si="17"/>
        <v>0</v>
      </c>
      <c r="H23" s="53"/>
      <c r="I23" s="53">
        <f t="shared" si="17"/>
        <v>0</v>
      </c>
      <c r="J23" s="53">
        <f t="shared" si="17"/>
        <v>0</v>
      </c>
      <c r="K23" s="53">
        <f t="shared" si="17"/>
        <v>0</v>
      </c>
    </row>
  </sheetData>
  <sheetProtection algorithmName="SHA-512" hashValue="36wdSk44L0bR/jX2yZtQE7XkZa8G5riidnl8Jl10yqlLX7Bc2O+jJmXUpTcQ6K/I4oIUv0iyziPxBK2R8lJa+Q==" saltValue="GYeZiml0+ATs8i9ucCWDzA==" spinCount="100000" sheet="1" objects="1" scenarios="1"/>
  <mergeCells count="1">
    <mergeCell ref="B1:K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AO76"/>
  <sheetViews>
    <sheetView zoomScale="80" zoomScaleNormal="80" zoomScaleSheetLayoutView="5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G27" sqref="G27"/>
    </sheetView>
  </sheetViews>
  <sheetFormatPr defaultColWidth="13.08203125" defaultRowHeight="15.45" x14ac:dyDescent="0.4"/>
  <cols>
    <col min="1" max="1" width="59" style="127" customWidth="1"/>
    <col min="2" max="2" width="15" style="106" customWidth="1"/>
    <col min="3" max="14" width="15" style="127" customWidth="1"/>
    <col min="15" max="15" width="15" style="128" customWidth="1"/>
    <col min="16" max="27" width="15" style="127" customWidth="1"/>
    <col min="28" max="28" width="15" style="128" customWidth="1"/>
    <col min="29" max="40" width="15" style="127" customWidth="1"/>
    <col min="41" max="41" width="15" style="128" customWidth="1"/>
    <col min="42" max="43" width="15" style="127" customWidth="1"/>
    <col min="44" max="16384" width="13.08203125" style="127"/>
  </cols>
  <sheetData>
    <row r="1" spans="1:41" ht="29.15" customHeight="1" x14ac:dyDescent="0.4">
      <c r="A1" s="126" t="s">
        <v>75</v>
      </c>
    </row>
    <row r="2" spans="1:41" s="130" customFormat="1" ht="27.75" customHeight="1" x14ac:dyDescent="0.4">
      <c r="A2" s="129"/>
      <c r="B2" s="107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 t="s">
        <v>70</v>
      </c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B2" s="129" t="s">
        <v>71</v>
      </c>
      <c r="AO2" s="129" t="s">
        <v>38</v>
      </c>
    </row>
    <row r="3" spans="1:41" s="130" customFormat="1" x14ac:dyDescent="0.4">
      <c r="A3" s="131"/>
      <c r="B3" s="107" t="s">
        <v>1</v>
      </c>
      <c r="C3" s="129" t="s">
        <v>173</v>
      </c>
      <c r="D3" s="129" t="s">
        <v>174</v>
      </c>
      <c r="E3" s="129" t="s">
        <v>175</v>
      </c>
      <c r="F3" s="129" t="s">
        <v>176</v>
      </c>
      <c r="G3" s="129" t="s">
        <v>177</v>
      </c>
      <c r="H3" s="129" t="s">
        <v>178</v>
      </c>
      <c r="I3" s="129" t="s">
        <v>179</v>
      </c>
      <c r="J3" s="129" t="s">
        <v>180</v>
      </c>
      <c r="K3" s="129" t="s">
        <v>181</v>
      </c>
      <c r="L3" s="129" t="s">
        <v>182</v>
      </c>
      <c r="M3" s="129" t="s">
        <v>183</v>
      </c>
      <c r="N3" s="129" t="s">
        <v>209</v>
      </c>
      <c r="O3" s="129" t="s">
        <v>16</v>
      </c>
      <c r="P3" s="129" t="s">
        <v>185</v>
      </c>
      <c r="Q3" s="129" t="s">
        <v>186</v>
      </c>
      <c r="R3" s="129" t="s">
        <v>187</v>
      </c>
      <c r="S3" s="129" t="s">
        <v>188</v>
      </c>
      <c r="T3" s="129" t="s">
        <v>189</v>
      </c>
      <c r="U3" s="129" t="s">
        <v>190</v>
      </c>
      <c r="V3" s="129" t="s">
        <v>191</v>
      </c>
      <c r="W3" s="129" t="s">
        <v>192</v>
      </c>
      <c r="X3" s="129" t="s">
        <v>193</v>
      </c>
      <c r="Y3" s="129" t="s">
        <v>194</v>
      </c>
      <c r="Z3" s="129" t="s">
        <v>195</v>
      </c>
      <c r="AA3" s="213" t="s">
        <v>196</v>
      </c>
      <c r="AB3" s="129" t="s">
        <v>16</v>
      </c>
      <c r="AC3" s="129" t="s">
        <v>197</v>
      </c>
      <c r="AD3" s="129" t="s">
        <v>198</v>
      </c>
      <c r="AE3" s="129" t="s">
        <v>199</v>
      </c>
      <c r="AF3" s="129" t="s">
        <v>200</v>
      </c>
      <c r="AG3" s="129" t="s">
        <v>201</v>
      </c>
      <c r="AH3" s="129" t="s">
        <v>202</v>
      </c>
      <c r="AI3" s="129" t="s">
        <v>203</v>
      </c>
      <c r="AJ3" s="129" t="s">
        <v>204</v>
      </c>
      <c r="AK3" s="129" t="s">
        <v>205</v>
      </c>
      <c r="AL3" s="129" t="s">
        <v>206</v>
      </c>
      <c r="AM3" s="129" t="s">
        <v>207</v>
      </c>
      <c r="AN3" s="213" t="s">
        <v>208</v>
      </c>
      <c r="AO3" s="129" t="s">
        <v>16</v>
      </c>
    </row>
    <row r="4" spans="1:41" x14ac:dyDescent="0.4">
      <c r="A4" s="133" t="s">
        <v>76</v>
      </c>
      <c r="B4" s="156">
        <v>0</v>
      </c>
      <c r="C4" s="157">
        <f>B75</f>
        <v>0</v>
      </c>
      <c r="D4" s="157">
        <f t="shared" ref="D4:K4" si="0">C75</f>
        <v>0</v>
      </c>
      <c r="E4" s="157">
        <f t="shared" si="0"/>
        <v>0</v>
      </c>
      <c r="F4" s="157">
        <f t="shared" si="0"/>
        <v>0</v>
      </c>
      <c r="G4" s="157">
        <f t="shared" si="0"/>
        <v>0</v>
      </c>
      <c r="H4" s="157">
        <f t="shared" si="0"/>
        <v>0</v>
      </c>
      <c r="I4" s="157">
        <f t="shared" si="0"/>
        <v>0</v>
      </c>
      <c r="J4" s="157">
        <f t="shared" si="0"/>
        <v>0</v>
      </c>
      <c r="K4" s="157">
        <f t="shared" si="0"/>
        <v>0</v>
      </c>
      <c r="L4" s="157">
        <f>K75</f>
        <v>0</v>
      </c>
      <c r="M4" s="157">
        <f>L75</f>
        <v>0</v>
      </c>
      <c r="N4" s="157">
        <f>M75</f>
        <v>0</v>
      </c>
      <c r="O4" s="158">
        <f>B4</f>
        <v>0</v>
      </c>
      <c r="P4" s="157">
        <f>N75</f>
        <v>0</v>
      </c>
      <c r="Q4" s="157">
        <f>P75</f>
        <v>0</v>
      </c>
      <c r="R4" s="157">
        <f t="shared" ref="R4:X4" si="1">Q75</f>
        <v>0</v>
      </c>
      <c r="S4" s="157">
        <f t="shared" si="1"/>
        <v>0</v>
      </c>
      <c r="T4" s="157">
        <f t="shared" si="1"/>
        <v>0</v>
      </c>
      <c r="U4" s="157">
        <f t="shared" si="1"/>
        <v>0</v>
      </c>
      <c r="V4" s="157">
        <f t="shared" si="1"/>
        <v>0</v>
      </c>
      <c r="W4" s="157">
        <f t="shared" si="1"/>
        <v>0</v>
      </c>
      <c r="X4" s="157">
        <f t="shared" si="1"/>
        <v>0</v>
      </c>
      <c r="Y4" s="157">
        <f t="shared" ref="Y4" si="2">X75</f>
        <v>0</v>
      </c>
      <c r="Z4" s="157">
        <f t="shared" ref="Z4" si="3">Y75</f>
        <v>0</v>
      </c>
      <c r="AA4" s="157">
        <f>Z75</f>
        <v>0</v>
      </c>
      <c r="AB4" s="158">
        <f>P4</f>
        <v>0</v>
      </c>
      <c r="AC4" s="157">
        <f>AA75</f>
        <v>0</v>
      </c>
      <c r="AD4" s="157">
        <f>AC75</f>
        <v>0</v>
      </c>
      <c r="AE4" s="157">
        <f t="shared" ref="AE4:AN4" si="4">AD75</f>
        <v>0</v>
      </c>
      <c r="AF4" s="157">
        <f t="shared" si="4"/>
        <v>0</v>
      </c>
      <c r="AG4" s="157">
        <f t="shared" si="4"/>
        <v>0</v>
      </c>
      <c r="AH4" s="157">
        <f t="shared" si="4"/>
        <v>0</v>
      </c>
      <c r="AI4" s="157">
        <f t="shared" si="4"/>
        <v>0</v>
      </c>
      <c r="AJ4" s="157">
        <f t="shared" si="4"/>
        <v>0</v>
      </c>
      <c r="AK4" s="157">
        <f t="shared" si="4"/>
        <v>0</v>
      </c>
      <c r="AL4" s="157">
        <f t="shared" si="4"/>
        <v>0</v>
      </c>
      <c r="AM4" s="157">
        <f t="shared" si="4"/>
        <v>0</v>
      </c>
      <c r="AN4" s="157">
        <f t="shared" si="4"/>
        <v>0</v>
      </c>
      <c r="AO4" s="158">
        <f>AC4</f>
        <v>0</v>
      </c>
    </row>
    <row r="5" spans="1:41" x14ac:dyDescent="0.4">
      <c r="A5" s="134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1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1"/>
    </row>
    <row r="6" spans="1:41" s="136" customFormat="1" ht="17.600000000000001" x14ac:dyDescent="0.4">
      <c r="A6" s="135" t="s">
        <v>63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</row>
    <row r="7" spans="1:41" s="132" customFormat="1" x14ac:dyDescent="0.4">
      <c r="A7" s="137" t="s">
        <v>44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</row>
    <row r="8" spans="1:41" x14ac:dyDescent="0.4">
      <c r="A8" s="138" t="s">
        <v>164</v>
      </c>
      <c r="B8" s="174">
        <f>'Loan Calculator #1'!LoanAmount</f>
        <v>0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58">
        <f>SUM(B8:N8)</f>
        <v>0</v>
      </c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58">
        <f>SUM(P8:AA8)</f>
        <v>0</v>
      </c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58">
        <f>SUM(AC8:AN8)</f>
        <v>0</v>
      </c>
    </row>
    <row r="9" spans="1:41" x14ac:dyDescent="0.4">
      <c r="A9" s="138" t="s">
        <v>165</v>
      </c>
      <c r="B9" s="174">
        <f>'Loan Calculator #2'!LoanAmount</f>
        <v>0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58">
        <f>SUM(B9:N9)</f>
        <v>0</v>
      </c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58">
        <f>SUM(P9:AA9)</f>
        <v>0</v>
      </c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58">
        <f>SUM(AC9:AN9)</f>
        <v>0</v>
      </c>
    </row>
    <row r="10" spans="1:41" x14ac:dyDescent="0.4">
      <c r="A10" s="138" t="s">
        <v>10</v>
      </c>
      <c r="B10" s="175"/>
      <c r="C10" s="165">
        <v>0</v>
      </c>
      <c r="D10" s="165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58">
        <f>SUM(B10:N10)</f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0</v>
      </c>
      <c r="W10" s="165">
        <v>0</v>
      </c>
      <c r="X10" s="165">
        <v>0</v>
      </c>
      <c r="Y10" s="165">
        <v>0</v>
      </c>
      <c r="Z10" s="165">
        <v>0</v>
      </c>
      <c r="AA10" s="165">
        <v>0</v>
      </c>
      <c r="AB10" s="158">
        <f t="shared" ref="AB10:AB14" si="5">SUM(P10:AA10)</f>
        <v>0</v>
      </c>
      <c r="AC10" s="165">
        <v>0</v>
      </c>
      <c r="AD10" s="165">
        <v>0</v>
      </c>
      <c r="AE10" s="165">
        <v>0</v>
      </c>
      <c r="AF10" s="165">
        <v>0</v>
      </c>
      <c r="AG10" s="165">
        <v>0</v>
      </c>
      <c r="AH10" s="165">
        <v>0</v>
      </c>
      <c r="AI10" s="165">
        <v>0</v>
      </c>
      <c r="AJ10" s="165">
        <v>0</v>
      </c>
      <c r="AK10" s="165">
        <v>0</v>
      </c>
      <c r="AL10" s="165">
        <v>0</v>
      </c>
      <c r="AM10" s="165">
        <v>0</v>
      </c>
      <c r="AN10" s="165">
        <v>0</v>
      </c>
      <c r="AO10" s="158">
        <f t="shared" ref="AO10:AO73" si="6">SUM(AC10:AN10)</f>
        <v>0</v>
      </c>
    </row>
    <row r="11" spans="1:41" s="132" customFormat="1" x14ac:dyDescent="0.4">
      <c r="A11" s="137" t="s">
        <v>45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58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58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58"/>
    </row>
    <row r="12" spans="1:41" x14ac:dyDescent="0.4">
      <c r="A12" s="138" t="s">
        <v>60</v>
      </c>
      <c r="B12" s="156">
        <v>0</v>
      </c>
      <c r="C12" s="165">
        <v>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58">
        <f>SUM(B12:N12)</f>
        <v>0</v>
      </c>
      <c r="P12" s="165">
        <v>0</v>
      </c>
      <c r="Q12" s="165">
        <v>0</v>
      </c>
      <c r="R12" s="165">
        <v>0</v>
      </c>
      <c r="S12" s="165">
        <v>0</v>
      </c>
      <c r="T12" s="165">
        <v>0</v>
      </c>
      <c r="U12" s="165">
        <v>0</v>
      </c>
      <c r="V12" s="165">
        <v>0</v>
      </c>
      <c r="W12" s="165">
        <v>0</v>
      </c>
      <c r="X12" s="165">
        <v>0</v>
      </c>
      <c r="Y12" s="165">
        <v>0</v>
      </c>
      <c r="Z12" s="165">
        <v>0</v>
      </c>
      <c r="AA12" s="165">
        <v>0</v>
      </c>
      <c r="AB12" s="158">
        <f t="shared" si="5"/>
        <v>0</v>
      </c>
      <c r="AC12" s="165">
        <v>0</v>
      </c>
      <c r="AD12" s="165">
        <v>0</v>
      </c>
      <c r="AE12" s="165">
        <v>0</v>
      </c>
      <c r="AF12" s="165">
        <v>0</v>
      </c>
      <c r="AG12" s="165">
        <v>0</v>
      </c>
      <c r="AH12" s="165">
        <v>0</v>
      </c>
      <c r="AI12" s="165">
        <v>0</v>
      </c>
      <c r="AJ12" s="165">
        <v>0</v>
      </c>
      <c r="AK12" s="165">
        <v>0</v>
      </c>
      <c r="AL12" s="165">
        <v>0</v>
      </c>
      <c r="AM12" s="165">
        <v>0</v>
      </c>
      <c r="AN12" s="165">
        <v>0</v>
      </c>
      <c r="AO12" s="158">
        <f t="shared" si="6"/>
        <v>0</v>
      </c>
    </row>
    <row r="13" spans="1:41" x14ac:dyDescent="0.4">
      <c r="A13" s="138" t="s">
        <v>61</v>
      </c>
      <c r="B13" s="156">
        <v>0</v>
      </c>
      <c r="C13" s="165">
        <v>0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58">
        <f t="shared" ref="O13:O14" si="7">SUM(B13:N13)</f>
        <v>0</v>
      </c>
      <c r="P13" s="165">
        <v>0</v>
      </c>
      <c r="Q13" s="165">
        <v>0</v>
      </c>
      <c r="R13" s="165">
        <v>0</v>
      </c>
      <c r="S13" s="165">
        <v>0</v>
      </c>
      <c r="T13" s="165">
        <v>0</v>
      </c>
      <c r="U13" s="165">
        <v>0</v>
      </c>
      <c r="V13" s="165">
        <v>0</v>
      </c>
      <c r="W13" s="165">
        <v>0</v>
      </c>
      <c r="X13" s="165">
        <v>0</v>
      </c>
      <c r="Y13" s="165">
        <v>0</v>
      </c>
      <c r="Z13" s="165">
        <v>0</v>
      </c>
      <c r="AA13" s="165">
        <v>0</v>
      </c>
      <c r="AB13" s="158">
        <f t="shared" si="5"/>
        <v>0</v>
      </c>
      <c r="AC13" s="165">
        <v>0</v>
      </c>
      <c r="AD13" s="165">
        <v>0</v>
      </c>
      <c r="AE13" s="165">
        <v>0</v>
      </c>
      <c r="AF13" s="165">
        <v>0</v>
      </c>
      <c r="AG13" s="165">
        <v>0</v>
      </c>
      <c r="AH13" s="165">
        <v>0</v>
      </c>
      <c r="AI13" s="165">
        <v>0</v>
      </c>
      <c r="AJ13" s="165">
        <v>0</v>
      </c>
      <c r="AK13" s="165">
        <v>0</v>
      </c>
      <c r="AL13" s="165">
        <v>0</v>
      </c>
      <c r="AM13" s="165">
        <v>0</v>
      </c>
      <c r="AN13" s="165">
        <v>0</v>
      </c>
      <c r="AO13" s="158">
        <f t="shared" si="6"/>
        <v>0</v>
      </c>
    </row>
    <row r="14" spans="1:41" x14ac:dyDescent="0.4">
      <c r="A14" s="138" t="s">
        <v>59</v>
      </c>
      <c r="B14" s="156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58">
        <f t="shared" si="7"/>
        <v>0</v>
      </c>
      <c r="P14" s="165">
        <v>0</v>
      </c>
      <c r="Q14" s="165">
        <v>0</v>
      </c>
      <c r="R14" s="165">
        <v>0</v>
      </c>
      <c r="S14" s="165">
        <v>0</v>
      </c>
      <c r="T14" s="165">
        <v>0</v>
      </c>
      <c r="U14" s="165">
        <v>0</v>
      </c>
      <c r="V14" s="165">
        <v>0</v>
      </c>
      <c r="W14" s="165">
        <v>0</v>
      </c>
      <c r="X14" s="165">
        <v>0</v>
      </c>
      <c r="Y14" s="165">
        <v>0</v>
      </c>
      <c r="Z14" s="165">
        <v>0</v>
      </c>
      <c r="AA14" s="165">
        <v>0</v>
      </c>
      <c r="AB14" s="158">
        <f t="shared" si="5"/>
        <v>0</v>
      </c>
      <c r="AC14" s="165">
        <v>0</v>
      </c>
      <c r="AD14" s="165">
        <v>0</v>
      </c>
      <c r="AE14" s="165">
        <v>0</v>
      </c>
      <c r="AF14" s="165">
        <v>0</v>
      </c>
      <c r="AG14" s="165">
        <v>0</v>
      </c>
      <c r="AH14" s="165">
        <v>0</v>
      </c>
      <c r="AI14" s="165">
        <v>0</v>
      </c>
      <c r="AJ14" s="165">
        <v>0</v>
      </c>
      <c r="AK14" s="165">
        <v>0</v>
      </c>
      <c r="AL14" s="165">
        <v>0</v>
      </c>
      <c r="AM14" s="165">
        <v>0</v>
      </c>
      <c r="AN14" s="165">
        <v>0</v>
      </c>
      <c r="AO14" s="158">
        <f t="shared" si="6"/>
        <v>0</v>
      </c>
    </row>
    <row r="15" spans="1:41" x14ac:dyDescent="0.4">
      <c r="A15" s="139" t="s">
        <v>161</v>
      </c>
      <c r="B15" s="160"/>
      <c r="C15" s="160" t="str">
        <f>'Loan Calculator #1'!E11</f>
        <v/>
      </c>
      <c r="D15" s="160" t="str">
        <f>'Loan Calculator #1'!E12</f>
        <v/>
      </c>
      <c r="E15" s="160" t="str">
        <f>'Loan Calculator #1'!E13</f>
        <v/>
      </c>
      <c r="F15" s="160" t="str">
        <f>'Loan Calculator #1'!E14</f>
        <v/>
      </c>
      <c r="G15" s="160" t="str">
        <f>'Loan Calculator #1'!E15</f>
        <v/>
      </c>
      <c r="H15" s="160" t="str">
        <f>'Loan Calculator #1'!E16</f>
        <v/>
      </c>
      <c r="I15" s="160" t="str">
        <f>'Loan Calculator #1'!E17</f>
        <v/>
      </c>
      <c r="J15" s="160" t="str">
        <f>'Loan Calculator #1'!E18</f>
        <v/>
      </c>
      <c r="K15" s="160" t="str">
        <f>'Loan Calculator #1'!E19</f>
        <v/>
      </c>
      <c r="L15" s="160" t="str">
        <f>'Loan Calculator #1'!E20</f>
        <v/>
      </c>
      <c r="M15" s="160" t="str">
        <f>'Loan Calculator #1'!E21</f>
        <v/>
      </c>
      <c r="N15" s="160" t="str">
        <f>'Loan Calculator #1'!E22</f>
        <v/>
      </c>
      <c r="O15" s="158">
        <f>SUM(B15:N15)</f>
        <v>0</v>
      </c>
      <c r="P15" s="160" t="str">
        <f>'Loan Calculator #1'!E23</f>
        <v/>
      </c>
      <c r="Q15" s="160" t="str">
        <f>'Loan Calculator #1'!E24</f>
        <v/>
      </c>
      <c r="R15" s="160" t="str">
        <f>'Loan Calculator #1'!E25</f>
        <v/>
      </c>
      <c r="S15" s="160" t="str">
        <f>'Loan Calculator #1'!E26</f>
        <v/>
      </c>
      <c r="T15" s="160" t="str">
        <f>'Loan Calculator #1'!E27</f>
        <v/>
      </c>
      <c r="U15" s="160" t="str">
        <f>'Loan Calculator #1'!E28</f>
        <v/>
      </c>
      <c r="V15" s="160" t="str">
        <f>'Loan Calculator #1'!E29</f>
        <v/>
      </c>
      <c r="W15" s="160" t="str">
        <f>'Loan Calculator #1'!E30</f>
        <v/>
      </c>
      <c r="X15" s="160" t="str">
        <f>'Loan Calculator #1'!E31</f>
        <v/>
      </c>
      <c r="Y15" s="160" t="str">
        <f>'Loan Calculator #1'!E32</f>
        <v/>
      </c>
      <c r="Z15" s="160" t="str">
        <f>'Loan Calculator #1'!E33</f>
        <v/>
      </c>
      <c r="AA15" s="160" t="str">
        <f>'Loan Calculator #1'!E34</f>
        <v/>
      </c>
      <c r="AB15" s="158">
        <f>SUM(P15:AA15)</f>
        <v>0</v>
      </c>
      <c r="AC15" s="160" t="str">
        <f>'Loan Calculator #1'!E35</f>
        <v/>
      </c>
      <c r="AD15" s="160" t="str">
        <f>'Loan Calculator #1'!E36</f>
        <v/>
      </c>
      <c r="AE15" s="160" t="str">
        <f>'Loan Calculator #1'!E37</f>
        <v/>
      </c>
      <c r="AF15" s="160" t="str">
        <f>'Loan Calculator #1'!E38</f>
        <v/>
      </c>
      <c r="AG15" s="160" t="str">
        <f>'Loan Calculator #1'!E39</f>
        <v/>
      </c>
      <c r="AH15" s="160" t="str">
        <f>'Loan Calculator #1'!E40</f>
        <v/>
      </c>
      <c r="AI15" s="160" t="str">
        <f>'Loan Calculator #1'!E41</f>
        <v/>
      </c>
      <c r="AJ15" s="160" t="str">
        <f>'Loan Calculator #1'!E42</f>
        <v/>
      </c>
      <c r="AK15" s="160" t="str">
        <f>'Loan Calculator #1'!E43</f>
        <v/>
      </c>
      <c r="AL15" s="160" t="str">
        <f>'Loan Calculator #1'!E44</f>
        <v/>
      </c>
      <c r="AM15" s="160" t="str">
        <f>'Loan Calculator #1'!E45</f>
        <v/>
      </c>
      <c r="AN15" s="160" t="str">
        <f>'Loan Calculator #1'!E46</f>
        <v/>
      </c>
      <c r="AO15" s="158">
        <f>SUM(AC15:AN15)</f>
        <v>0</v>
      </c>
    </row>
    <row r="16" spans="1:41" x14ac:dyDescent="0.4">
      <c r="A16" s="139" t="s">
        <v>162</v>
      </c>
      <c r="B16" s="175"/>
      <c r="C16" s="160" t="str">
        <f>'Loan Calculator #2'!E11</f>
        <v/>
      </c>
      <c r="D16" s="160" t="str">
        <f>'Loan Calculator #2'!E12</f>
        <v/>
      </c>
      <c r="E16" s="160" t="str">
        <f>'Loan Calculator #2'!E13</f>
        <v/>
      </c>
      <c r="F16" s="160" t="str">
        <f>'Loan Calculator #2'!E14</f>
        <v/>
      </c>
      <c r="G16" s="160" t="str">
        <f>'Loan Calculator #2'!E15</f>
        <v/>
      </c>
      <c r="H16" s="160" t="str">
        <f>'Loan Calculator #2'!E16</f>
        <v/>
      </c>
      <c r="I16" s="160" t="str">
        <f>'Loan Calculator #2'!E17</f>
        <v/>
      </c>
      <c r="J16" s="160" t="str">
        <f>'Loan Calculator #2'!E18</f>
        <v/>
      </c>
      <c r="K16" s="160" t="str">
        <f>'Loan Calculator #2'!E19</f>
        <v/>
      </c>
      <c r="L16" s="160" t="str">
        <f>'Loan Calculator #2'!E20</f>
        <v/>
      </c>
      <c r="M16" s="160" t="str">
        <f>'Loan Calculator #2'!E21</f>
        <v/>
      </c>
      <c r="N16" s="160" t="str">
        <f>'Loan Calculator #2'!E22</f>
        <v/>
      </c>
      <c r="O16" s="158">
        <f>SUM(B16:N16)</f>
        <v>0</v>
      </c>
      <c r="P16" s="160" t="str">
        <f>'Loan Calculator #2'!E23</f>
        <v/>
      </c>
      <c r="Q16" s="160" t="str">
        <f>'Loan Calculator #2'!E24</f>
        <v/>
      </c>
      <c r="R16" s="160" t="str">
        <f>'Loan Calculator #2'!E25</f>
        <v/>
      </c>
      <c r="S16" s="160" t="str">
        <f>'Loan Calculator #2'!E26</f>
        <v/>
      </c>
      <c r="T16" s="160" t="str">
        <f>'Loan Calculator #2'!E27</f>
        <v/>
      </c>
      <c r="U16" s="160" t="str">
        <f>'Loan Calculator #2'!E28</f>
        <v/>
      </c>
      <c r="V16" s="160" t="str">
        <f>'Loan Calculator #2'!E29</f>
        <v/>
      </c>
      <c r="W16" s="160" t="str">
        <f>'Loan Calculator #2'!E30</f>
        <v/>
      </c>
      <c r="X16" s="160" t="str">
        <f>'Loan Calculator #2'!E31</f>
        <v/>
      </c>
      <c r="Y16" s="160" t="str">
        <f>'Loan Calculator #2'!E32</f>
        <v/>
      </c>
      <c r="Z16" s="160" t="str">
        <f>'Loan Calculator #2'!E33</f>
        <v/>
      </c>
      <c r="AA16" s="160" t="str">
        <f>'Loan Calculator #2'!E34</f>
        <v/>
      </c>
      <c r="AB16" s="158">
        <f>SUM(P16:AA16)</f>
        <v>0</v>
      </c>
      <c r="AC16" s="160" t="str">
        <f>'Loan Calculator #2'!E35</f>
        <v/>
      </c>
      <c r="AD16" s="160" t="str">
        <f>'Loan Calculator #2'!E36</f>
        <v/>
      </c>
      <c r="AE16" s="160" t="str">
        <f>'Loan Calculator #2'!E37</f>
        <v/>
      </c>
      <c r="AF16" s="160" t="str">
        <f>'Loan Calculator #2'!E38</f>
        <v/>
      </c>
      <c r="AG16" s="160" t="str">
        <f>'Loan Calculator #2'!E39</f>
        <v/>
      </c>
      <c r="AH16" s="160" t="str">
        <f>'Loan Calculator #2'!E40</f>
        <v/>
      </c>
      <c r="AI16" s="160" t="str">
        <f>'Loan Calculator #2'!E41</f>
        <v/>
      </c>
      <c r="AJ16" s="160" t="str">
        <f>'Loan Calculator #2'!E42</f>
        <v/>
      </c>
      <c r="AK16" s="160" t="str">
        <f>'Loan Calculator #2'!E43</f>
        <v/>
      </c>
      <c r="AL16" s="160" t="str">
        <f>'Loan Calculator #2'!E44</f>
        <v/>
      </c>
      <c r="AM16" s="160" t="str">
        <f>'Loan Calculator #2'!E45</f>
        <v/>
      </c>
      <c r="AN16" s="160" t="str">
        <f>'Loan Calculator #2'!E46</f>
        <v/>
      </c>
      <c r="AO16" s="158">
        <f>SUM(AC16:AN16)</f>
        <v>0</v>
      </c>
    </row>
    <row r="17" spans="1:41" x14ac:dyDescent="0.4">
      <c r="A17" s="138" t="s">
        <v>4</v>
      </c>
      <c r="B17" s="175"/>
      <c r="C17" s="160">
        <f>'Operating Expenses'!$C$35</f>
        <v>0</v>
      </c>
      <c r="D17" s="160">
        <f>'Operating Expenses'!$C$35</f>
        <v>0</v>
      </c>
      <c r="E17" s="160">
        <f>'Operating Expenses'!$C$35</f>
        <v>0</v>
      </c>
      <c r="F17" s="160">
        <f>'Operating Expenses'!$C$35</f>
        <v>0</v>
      </c>
      <c r="G17" s="160">
        <f>'Operating Expenses'!$C$35</f>
        <v>0</v>
      </c>
      <c r="H17" s="160">
        <f>'Operating Expenses'!$C$35</f>
        <v>0</v>
      </c>
      <c r="I17" s="160">
        <f>'Operating Expenses'!$C$35</f>
        <v>0</v>
      </c>
      <c r="J17" s="160">
        <f>'Operating Expenses'!$C$35</f>
        <v>0</v>
      </c>
      <c r="K17" s="160">
        <f>'Operating Expenses'!$C$35</f>
        <v>0</v>
      </c>
      <c r="L17" s="160">
        <f>'Operating Expenses'!$C$35</f>
        <v>0</v>
      </c>
      <c r="M17" s="160">
        <f>'Operating Expenses'!$C$35</f>
        <v>0</v>
      </c>
      <c r="N17" s="160">
        <f>'Operating Expenses'!$C$35</f>
        <v>0</v>
      </c>
      <c r="O17" s="158">
        <f>SUM(B17:N17)</f>
        <v>0</v>
      </c>
      <c r="P17" s="160">
        <f>'Operating Expenses'!$D$35</f>
        <v>0</v>
      </c>
      <c r="Q17" s="160">
        <f>'Operating Expenses'!$D$35</f>
        <v>0</v>
      </c>
      <c r="R17" s="160">
        <f>'Operating Expenses'!$D$35</f>
        <v>0</v>
      </c>
      <c r="S17" s="160">
        <f>'Operating Expenses'!$D$35</f>
        <v>0</v>
      </c>
      <c r="T17" s="160">
        <f>'Operating Expenses'!$D$35</f>
        <v>0</v>
      </c>
      <c r="U17" s="160">
        <f>'Operating Expenses'!$D$35</f>
        <v>0</v>
      </c>
      <c r="V17" s="160">
        <f>'Operating Expenses'!$D$35</f>
        <v>0</v>
      </c>
      <c r="W17" s="160">
        <f>'Operating Expenses'!$D$35</f>
        <v>0</v>
      </c>
      <c r="X17" s="160">
        <f>'Operating Expenses'!$D$35</f>
        <v>0</v>
      </c>
      <c r="Y17" s="160">
        <f>'Operating Expenses'!$D$35</f>
        <v>0</v>
      </c>
      <c r="Z17" s="160">
        <f>'Operating Expenses'!$D$35</f>
        <v>0</v>
      </c>
      <c r="AA17" s="160">
        <f>'Operating Expenses'!$D$35</f>
        <v>0</v>
      </c>
      <c r="AB17" s="158">
        <f>SUM(P17:AA17)</f>
        <v>0</v>
      </c>
      <c r="AC17" s="160">
        <f>'Operating Expenses'!$E$35</f>
        <v>0</v>
      </c>
      <c r="AD17" s="160">
        <f>'Operating Expenses'!$E$35</f>
        <v>0</v>
      </c>
      <c r="AE17" s="160">
        <f>'Operating Expenses'!$E$35</f>
        <v>0</v>
      </c>
      <c r="AF17" s="160">
        <f>'Operating Expenses'!$E$35</f>
        <v>0</v>
      </c>
      <c r="AG17" s="160">
        <f>'Operating Expenses'!$E$35</f>
        <v>0</v>
      </c>
      <c r="AH17" s="160">
        <f>'Operating Expenses'!$E$35</f>
        <v>0</v>
      </c>
      <c r="AI17" s="160">
        <f>'Operating Expenses'!$E$35</f>
        <v>0</v>
      </c>
      <c r="AJ17" s="160">
        <f>'Operating Expenses'!$E$35</f>
        <v>0</v>
      </c>
      <c r="AK17" s="160">
        <f>'Operating Expenses'!$E$35</f>
        <v>0</v>
      </c>
      <c r="AL17" s="160">
        <f>'Operating Expenses'!$E$35</f>
        <v>0</v>
      </c>
      <c r="AM17" s="160">
        <f>'Operating Expenses'!$E$35</f>
        <v>0</v>
      </c>
      <c r="AN17" s="160">
        <f>'Operating Expenses'!$E$35</f>
        <v>0</v>
      </c>
      <c r="AO17" s="158">
        <f>SUM(AC17:AN17)</f>
        <v>0</v>
      </c>
    </row>
    <row r="18" spans="1:41" s="128" customFormat="1" x14ac:dyDescent="0.4">
      <c r="A18" s="140" t="s">
        <v>64</v>
      </c>
      <c r="B18" s="158">
        <f t="shared" ref="B18:O18" si="8">SUM((B8:B10))-SUM(B12:B17)</f>
        <v>0</v>
      </c>
      <c r="C18" s="158">
        <f t="shared" si="8"/>
        <v>0</v>
      </c>
      <c r="D18" s="158">
        <f t="shared" si="8"/>
        <v>0</v>
      </c>
      <c r="E18" s="158">
        <f t="shared" si="8"/>
        <v>0</v>
      </c>
      <c r="F18" s="158">
        <f t="shared" si="8"/>
        <v>0</v>
      </c>
      <c r="G18" s="158">
        <f t="shared" si="8"/>
        <v>0</v>
      </c>
      <c r="H18" s="158">
        <f t="shared" si="8"/>
        <v>0</v>
      </c>
      <c r="I18" s="158">
        <f t="shared" si="8"/>
        <v>0</v>
      </c>
      <c r="J18" s="158">
        <f t="shared" si="8"/>
        <v>0</v>
      </c>
      <c r="K18" s="158">
        <f t="shared" si="8"/>
        <v>0</v>
      </c>
      <c r="L18" s="158">
        <f t="shared" si="8"/>
        <v>0</v>
      </c>
      <c r="M18" s="158">
        <f t="shared" si="8"/>
        <v>0</v>
      </c>
      <c r="N18" s="158">
        <f t="shared" si="8"/>
        <v>0</v>
      </c>
      <c r="O18" s="158">
        <f t="shared" si="8"/>
        <v>0</v>
      </c>
      <c r="P18" s="158">
        <f t="shared" ref="P18:AN18" si="9">SUM(P8:P10)-SUM(P12:P17)</f>
        <v>0</v>
      </c>
      <c r="Q18" s="158">
        <f t="shared" si="9"/>
        <v>0</v>
      </c>
      <c r="R18" s="158">
        <f t="shared" si="9"/>
        <v>0</v>
      </c>
      <c r="S18" s="158">
        <f t="shared" si="9"/>
        <v>0</v>
      </c>
      <c r="T18" s="158">
        <f t="shared" si="9"/>
        <v>0</v>
      </c>
      <c r="U18" s="158">
        <f t="shared" si="9"/>
        <v>0</v>
      </c>
      <c r="V18" s="158">
        <f t="shared" si="9"/>
        <v>0</v>
      </c>
      <c r="W18" s="158">
        <f t="shared" si="9"/>
        <v>0</v>
      </c>
      <c r="X18" s="158">
        <f t="shared" si="9"/>
        <v>0</v>
      </c>
      <c r="Y18" s="158">
        <f t="shared" si="9"/>
        <v>0</v>
      </c>
      <c r="Z18" s="158">
        <f t="shared" si="9"/>
        <v>0</v>
      </c>
      <c r="AA18" s="158">
        <f t="shared" si="9"/>
        <v>0</v>
      </c>
      <c r="AB18" s="158">
        <f t="shared" si="9"/>
        <v>0</v>
      </c>
      <c r="AC18" s="158">
        <f t="shared" si="9"/>
        <v>0</v>
      </c>
      <c r="AD18" s="158">
        <f t="shared" si="9"/>
        <v>0</v>
      </c>
      <c r="AE18" s="158">
        <f t="shared" si="9"/>
        <v>0</v>
      </c>
      <c r="AF18" s="158">
        <f t="shared" si="9"/>
        <v>0</v>
      </c>
      <c r="AG18" s="158">
        <f t="shared" si="9"/>
        <v>0</v>
      </c>
      <c r="AH18" s="158">
        <f t="shared" si="9"/>
        <v>0</v>
      </c>
      <c r="AI18" s="158">
        <f t="shared" si="9"/>
        <v>0</v>
      </c>
      <c r="AJ18" s="158">
        <f t="shared" si="9"/>
        <v>0</v>
      </c>
      <c r="AK18" s="158">
        <f t="shared" si="9"/>
        <v>0</v>
      </c>
      <c r="AL18" s="158">
        <f t="shared" si="9"/>
        <v>0</v>
      </c>
      <c r="AM18" s="158">
        <f t="shared" si="9"/>
        <v>0</v>
      </c>
      <c r="AN18" s="158">
        <f t="shared" si="9"/>
        <v>0</v>
      </c>
      <c r="AO18" s="158">
        <f t="shared" si="6"/>
        <v>0</v>
      </c>
    </row>
    <row r="19" spans="1:41" x14ac:dyDescent="0.4">
      <c r="A19" s="138"/>
      <c r="B19" s="159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1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1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1"/>
    </row>
    <row r="20" spans="1:41" s="136" customFormat="1" ht="17.600000000000001" x14ac:dyDescent="0.4">
      <c r="A20" s="135" t="s">
        <v>62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6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6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6"/>
    </row>
    <row r="21" spans="1:41" s="132" customFormat="1" x14ac:dyDescent="0.4">
      <c r="A21" s="137" t="s">
        <v>44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58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58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58"/>
    </row>
    <row r="22" spans="1:41" s="130" customFormat="1" ht="14.15" customHeight="1" x14ac:dyDescent="0.4">
      <c r="A22" s="137" t="s">
        <v>43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58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58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58"/>
    </row>
    <row r="23" spans="1:41" x14ac:dyDescent="0.4">
      <c r="A23" s="139" t="str">
        <f>'Revenue-Cost-Margin'!A30</f>
        <v xml:space="preserve">Thing 1 </v>
      </c>
      <c r="B23" s="160"/>
      <c r="C23" s="174">
        <f>'Revenue-Cost-Margin'!B30</f>
        <v>0</v>
      </c>
      <c r="D23" s="174">
        <f>'Revenue-Cost-Margin'!C30</f>
        <v>0</v>
      </c>
      <c r="E23" s="174">
        <f>'Revenue-Cost-Margin'!D30</f>
        <v>0</v>
      </c>
      <c r="F23" s="174">
        <f>'Revenue-Cost-Margin'!E30</f>
        <v>0</v>
      </c>
      <c r="G23" s="174">
        <f>'Revenue-Cost-Margin'!F30</f>
        <v>0</v>
      </c>
      <c r="H23" s="174">
        <f>'Revenue-Cost-Margin'!G30</f>
        <v>0</v>
      </c>
      <c r="I23" s="174">
        <f>'Revenue-Cost-Margin'!H30</f>
        <v>0</v>
      </c>
      <c r="J23" s="174">
        <f>'Revenue-Cost-Margin'!I30</f>
        <v>0</v>
      </c>
      <c r="K23" s="174">
        <f>'Revenue-Cost-Margin'!J30</f>
        <v>0</v>
      </c>
      <c r="L23" s="174">
        <f>'Revenue-Cost-Margin'!K30</f>
        <v>0</v>
      </c>
      <c r="M23" s="174">
        <f>'Revenue-Cost-Margin'!L30</f>
        <v>0</v>
      </c>
      <c r="N23" s="174">
        <f>'Revenue-Cost-Margin'!M30</f>
        <v>0</v>
      </c>
      <c r="O23" s="158">
        <f>SUM(B23:N23)</f>
        <v>0</v>
      </c>
      <c r="P23" s="174">
        <f>'Revenue-Cost-Margin'!O30</f>
        <v>0</v>
      </c>
      <c r="Q23" s="174">
        <f>'Revenue-Cost-Margin'!P30</f>
        <v>0</v>
      </c>
      <c r="R23" s="174">
        <f>'Revenue-Cost-Margin'!Q30</f>
        <v>0</v>
      </c>
      <c r="S23" s="174">
        <f>'Revenue-Cost-Margin'!R30</f>
        <v>0</v>
      </c>
      <c r="T23" s="174">
        <f>'Revenue-Cost-Margin'!S30</f>
        <v>0</v>
      </c>
      <c r="U23" s="174">
        <f>'Revenue-Cost-Margin'!T30</f>
        <v>0</v>
      </c>
      <c r="V23" s="174">
        <f>'Revenue-Cost-Margin'!U30</f>
        <v>0</v>
      </c>
      <c r="W23" s="174">
        <f>'Revenue-Cost-Margin'!V30</f>
        <v>0</v>
      </c>
      <c r="X23" s="174">
        <f>'Revenue-Cost-Margin'!W30</f>
        <v>0</v>
      </c>
      <c r="Y23" s="174">
        <f>'Revenue-Cost-Margin'!X30</f>
        <v>0</v>
      </c>
      <c r="Z23" s="174">
        <f>'Revenue-Cost-Margin'!Y30</f>
        <v>0</v>
      </c>
      <c r="AA23" s="174">
        <f>'Revenue-Cost-Margin'!Z30</f>
        <v>0</v>
      </c>
      <c r="AB23" s="158">
        <f>SUM(P23:AA23)</f>
        <v>0</v>
      </c>
      <c r="AC23" s="174">
        <f>'Revenue-Cost-Margin'!AB30</f>
        <v>0</v>
      </c>
      <c r="AD23" s="174">
        <f>'Revenue-Cost-Margin'!AC30</f>
        <v>0</v>
      </c>
      <c r="AE23" s="174">
        <f>'Revenue-Cost-Margin'!AD30</f>
        <v>0</v>
      </c>
      <c r="AF23" s="174">
        <f>'Revenue-Cost-Margin'!AE30</f>
        <v>0</v>
      </c>
      <c r="AG23" s="174">
        <f>'Revenue-Cost-Margin'!AF30</f>
        <v>0</v>
      </c>
      <c r="AH23" s="174">
        <f>'Revenue-Cost-Margin'!AG30</f>
        <v>0</v>
      </c>
      <c r="AI23" s="174">
        <f>'Revenue-Cost-Margin'!AH30</f>
        <v>0</v>
      </c>
      <c r="AJ23" s="174">
        <f>'Revenue-Cost-Margin'!AI30</f>
        <v>0</v>
      </c>
      <c r="AK23" s="174">
        <f>'Revenue-Cost-Margin'!AJ30</f>
        <v>0</v>
      </c>
      <c r="AL23" s="174">
        <f>'Revenue-Cost-Margin'!AK30</f>
        <v>0</v>
      </c>
      <c r="AM23" s="174">
        <f>'Revenue-Cost-Margin'!AL30</f>
        <v>0</v>
      </c>
      <c r="AN23" s="174">
        <f>'Revenue-Cost-Margin'!AM30</f>
        <v>0</v>
      </c>
      <c r="AO23" s="158">
        <f>SUM(AC23:AN23)</f>
        <v>0</v>
      </c>
    </row>
    <row r="24" spans="1:41" x14ac:dyDescent="0.4">
      <c r="A24" s="139" t="str">
        <f>'Revenue-Cost-Margin'!A31</f>
        <v>Thing 2</v>
      </c>
      <c r="B24" s="160"/>
      <c r="C24" s="174">
        <f>'Revenue-Cost-Margin'!B31</f>
        <v>0</v>
      </c>
      <c r="D24" s="174">
        <f>'Revenue-Cost-Margin'!C31</f>
        <v>0</v>
      </c>
      <c r="E24" s="174">
        <f>'Revenue-Cost-Margin'!D31</f>
        <v>0</v>
      </c>
      <c r="F24" s="174">
        <f>'Revenue-Cost-Margin'!E31</f>
        <v>0</v>
      </c>
      <c r="G24" s="174">
        <f>'Revenue-Cost-Margin'!F31</f>
        <v>0</v>
      </c>
      <c r="H24" s="174">
        <f>'Revenue-Cost-Margin'!G31</f>
        <v>0</v>
      </c>
      <c r="I24" s="174">
        <f>'Revenue-Cost-Margin'!H31</f>
        <v>0</v>
      </c>
      <c r="J24" s="174">
        <f>'Revenue-Cost-Margin'!I31</f>
        <v>0</v>
      </c>
      <c r="K24" s="174">
        <f>'Revenue-Cost-Margin'!J31</f>
        <v>0</v>
      </c>
      <c r="L24" s="174">
        <f>'Revenue-Cost-Margin'!K31</f>
        <v>0</v>
      </c>
      <c r="M24" s="174">
        <f>'Revenue-Cost-Margin'!L31</f>
        <v>0</v>
      </c>
      <c r="N24" s="174">
        <f>'Revenue-Cost-Margin'!M31</f>
        <v>0</v>
      </c>
      <c r="O24" s="158">
        <f t="shared" ref="O24:O29" si="10">SUM(B24:N24)</f>
        <v>0</v>
      </c>
      <c r="P24" s="174">
        <f>'Revenue-Cost-Margin'!O31</f>
        <v>0</v>
      </c>
      <c r="Q24" s="174">
        <f>'Revenue-Cost-Margin'!P31</f>
        <v>0</v>
      </c>
      <c r="R24" s="174">
        <f>'Revenue-Cost-Margin'!Q31</f>
        <v>0</v>
      </c>
      <c r="S24" s="174">
        <f>'Revenue-Cost-Margin'!R31</f>
        <v>0</v>
      </c>
      <c r="T24" s="174">
        <f>'Revenue-Cost-Margin'!S31</f>
        <v>0</v>
      </c>
      <c r="U24" s="174">
        <f>'Revenue-Cost-Margin'!T31</f>
        <v>0</v>
      </c>
      <c r="V24" s="174">
        <f>'Revenue-Cost-Margin'!U31</f>
        <v>0</v>
      </c>
      <c r="W24" s="174">
        <f>'Revenue-Cost-Margin'!V31</f>
        <v>0</v>
      </c>
      <c r="X24" s="174">
        <f>'Revenue-Cost-Margin'!W31</f>
        <v>0</v>
      </c>
      <c r="Y24" s="174">
        <f>'Revenue-Cost-Margin'!X31</f>
        <v>0</v>
      </c>
      <c r="Z24" s="174">
        <f>'Revenue-Cost-Margin'!Y31</f>
        <v>0</v>
      </c>
      <c r="AA24" s="174">
        <f>'Revenue-Cost-Margin'!Z31</f>
        <v>0</v>
      </c>
      <c r="AB24" s="158">
        <f t="shared" ref="AB24:AB29" si="11">SUM(P24:AA24)</f>
        <v>0</v>
      </c>
      <c r="AC24" s="174">
        <f>'Revenue-Cost-Margin'!AB31</f>
        <v>0</v>
      </c>
      <c r="AD24" s="174">
        <f>'Revenue-Cost-Margin'!AC31</f>
        <v>0</v>
      </c>
      <c r="AE24" s="174">
        <f>'Revenue-Cost-Margin'!AD31</f>
        <v>0</v>
      </c>
      <c r="AF24" s="174">
        <f>'Revenue-Cost-Margin'!AE31</f>
        <v>0</v>
      </c>
      <c r="AG24" s="174">
        <f>'Revenue-Cost-Margin'!AF31</f>
        <v>0</v>
      </c>
      <c r="AH24" s="174">
        <f>'Revenue-Cost-Margin'!AG31</f>
        <v>0</v>
      </c>
      <c r="AI24" s="174">
        <f>'Revenue-Cost-Margin'!AH31</f>
        <v>0</v>
      </c>
      <c r="AJ24" s="174">
        <f>'Revenue-Cost-Margin'!AI31</f>
        <v>0</v>
      </c>
      <c r="AK24" s="174">
        <f>'Revenue-Cost-Margin'!AJ31</f>
        <v>0</v>
      </c>
      <c r="AL24" s="174">
        <f>'Revenue-Cost-Margin'!AK31</f>
        <v>0</v>
      </c>
      <c r="AM24" s="174">
        <f>'Revenue-Cost-Margin'!AL31</f>
        <v>0</v>
      </c>
      <c r="AN24" s="174">
        <f>'Revenue-Cost-Margin'!AM31</f>
        <v>0</v>
      </c>
      <c r="AO24" s="158">
        <f t="shared" ref="AO24:AO29" si="12">SUM(AC24:AN24)</f>
        <v>0</v>
      </c>
    </row>
    <row r="25" spans="1:41" x14ac:dyDescent="0.4">
      <c r="A25" s="139" t="str">
        <f>'Revenue-Cost-Margin'!A32</f>
        <v>Thing 3</v>
      </c>
      <c r="B25" s="160"/>
      <c r="C25" s="174">
        <f>'Revenue-Cost-Margin'!B32</f>
        <v>0</v>
      </c>
      <c r="D25" s="174">
        <f>'Revenue-Cost-Margin'!C32</f>
        <v>0</v>
      </c>
      <c r="E25" s="174">
        <f>'Revenue-Cost-Margin'!D32</f>
        <v>0</v>
      </c>
      <c r="F25" s="174">
        <f>'Revenue-Cost-Margin'!E32</f>
        <v>0</v>
      </c>
      <c r="G25" s="174">
        <f>'Revenue-Cost-Margin'!F32</f>
        <v>0</v>
      </c>
      <c r="H25" s="174">
        <f>'Revenue-Cost-Margin'!G32</f>
        <v>0</v>
      </c>
      <c r="I25" s="174">
        <f>'Revenue-Cost-Margin'!H32</f>
        <v>0</v>
      </c>
      <c r="J25" s="174">
        <f>'Revenue-Cost-Margin'!I32</f>
        <v>0</v>
      </c>
      <c r="K25" s="174">
        <f>'Revenue-Cost-Margin'!J32</f>
        <v>0</v>
      </c>
      <c r="L25" s="174">
        <f>'Revenue-Cost-Margin'!K32</f>
        <v>0</v>
      </c>
      <c r="M25" s="174">
        <f>'Revenue-Cost-Margin'!L32</f>
        <v>0</v>
      </c>
      <c r="N25" s="174">
        <f>'Revenue-Cost-Margin'!M32</f>
        <v>0</v>
      </c>
      <c r="O25" s="158">
        <f t="shared" si="10"/>
        <v>0</v>
      </c>
      <c r="P25" s="174">
        <f>'Revenue-Cost-Margin'!O32</f>
        <v>0</v>
      </c>
      <c r="Q25" s="174">
        <f>'Revenue-Cost-Margin'!P32</f>
        <v>0</v>
      </c>
      <c r="R25" s="174">
        <f>'Revenue-Cost-Margin'!Q32</f>
        <v>0</v>
      </c>
      <c r="S25" s="174">
        <f>'Revenue-Cost-Margin'!R32</f>
        <v>0</v>
      </c>
      <c r="T25" s="174">
        <f>'Revenue-Cost-Margin'!S32</f>
        <v>0</v>
      </c>
      <c r="U25" s="174">
        <f>'Revenue-Cost-Margin'!T32</f>
        <v>0</v>
      </c>
      <c r="V25" s="174">
        <f>'Revenue-Cost-Margin'!U32</f>
        <v>0</v>
      </c>
      <c r="W25" s="174">
        <f>'Revenue-Cost-Margin'!V32</f>
        <v>0</v>
      </c>
      <c r="X25" s="174">
        <f>'Revenue-Cost-Margin'!W32</f>
        <v>0</v>
      </c>
      <c r="Y25" s="174">
        <f>'Revenue-Cost-Margin'!X32</f>
        <v>0</v>
      </c>
      <c r="Z25" s="174">
        <f>'Revenue-Cost-Margin'!Y32</f>
        <v>0</v>
      </c>
      <c r="AA25" s="174">
        <f>'Revenue-Cost-Margin'!Z32</f>
        <v>0</v>
      </c>
      <c r="AB25" s="158">
        <f t="shared" si="11"/>
        <v>0</v>
      </c>
      <c r="AC25" s="174">
        <f>'Revenue-Cost-Margin'!AB32</f>
        <v>0</v>
      </c>
      <c r="AD25" s="174">
        <f>'Revenue-Cost-Margin'!AC32</f>
        <v>0</v>
      </c>
      <c r="AE25" s="174">
        <f>'Revenue-Cost-Margin'!AD32</f>
        <v>0</v>
      </c>
      <c r="AF25" s="174">
        <f>'Revenue-Cost-Margin'!AE32</f>
        <v>0</v>
      </c>
      <c r="AG25" s="174">
        <f>'Revenue-Cost-Margin'!AF32</f>
        <v>0</v>
      </c>
      <c r="AH25" s="174">
        <f>'Revenue-Cost-Margin'!AG32</f>
        <v>0</v>
      </c>
      <c r="AI25" s="174">
        <f>'Revenue-Cost-Margin'!AH32</f>
        <v>0</v>
      </c>
      <c r="AJ25" s="174">
        <f>'Revenue-Cost-Margin'!AI32</f>
        <v>0</v>
      </c>
      <c r="AK25" s="174">
        <f>'Revenue-Cost-Margin'!AJ32</f>
        <v>0</v>
      </c>
      <c r="AL25" s="174">
        <f>'Revenue-Cost-Margin'!AK32</f>
        <v>0</v>
      </c>
      <c r="AM25" s="174">
        <f>'Revenue-Cost-Margin'!AL32</f>
        <v>0</v>
      </c>
      <c r="AN25" s="174">
        <f>'Revenue-Cost-Margin'!AM32</f>
        <v>0</v>
      </c>
      <c r="AO25" s="158">
        <f t="shared" si="12"/>
        <v>0</v>
      </c>
    </row>
    <row r="26" spans="1:41" x14ac:dyDescent="0.4">
      <c r="A26" s="139" t="str">
        <f>'Revenue-Cost-Margin'!A33</f>
        <v>Thing 4</v>
      </c>
      <c r="B26" s="160"/>
      <c r="C26" s="174">
        <f>'Revenue-Cost-Margin'!B33</f>
        <v>0</v>
      </c>
      <c r="D26" s="174">
        <f>'Revenue-Cost-Margin'!C33</f>
        <v>0</v>
      </c>
      <c r="E26" s="174">
        <f>'Revenue-Cost-Margin'!D33</f>
        <v>0</v>
      </c>
      <c r="F26" s="174">
        <f>'Revenue-Cost-Margin'!E33</f>
        <v>0</v>
      </c>
      <c r="G26" s="174">
        <f>'Revenue-Cost-Margin'!F33</f>
        <v>0</v>
      </c>
      <c r="H26" s="174">
        <f>'Revenue-Cost-Margin'!G33</f>
        <v>0</v>
      </c>
      <c r="I26" s="174">
        <f>'Revenue-Cost-Margin'!H33</f>
        <v>0</v>
      </c>
      <c r="J26" s="174">
        <f>'Revenue-Cost-Margin'!I33</f>
        <v>0</v>
      </c>
      <c r="K26" s="174">
        <f>'Revenue-Cost-Margin'!J33</f>
        <v>0</v>
      </c>
      <c r="L26" s="174">
        <f>'Revenue-Cost-Margin'!K33</f>
        <v>0</v>
      </c>
      <c r="M26" s="174">
        <f>'Revenue-Cost-Margin'!L33</f>
        <v>0</v>
      </c>
      <c r="N26" s="174">
        <f>'Revenue-Cost-Margin'!M33</f>
        <v>0</v>
      </c>
      <c r="O26" s="158">
        <f t="shared" si="10"/>
        <v>0</v>
      </c>
      <c r="P26" s="174">
        <f>'Revenue-Cost-Margin'!O33</f>
        <v>0</v>
      </c>
      <c r="Q26" s="174">
        <f>'Revenue-Cost-Margin'!P33</f>
        <v>0</v>
      </c>
      <c r="R26" s="174">
        <f>'Revenue-Cost-Margin'!Q33</f>
        <v>0</v>
      </c>
      <c r="S26" s="174">
        <f>'Revenue-Cost-Margin'!R33</f>
        <v>0</v>
      </c>
      <c r="T26" s="174">
        <f>'Revenue-Cost-Margin'!S33</f>
        <v>0</v>
      </c>
      <c r="U26" s="174">
        <f>'Revenue-Cost-Margin'!T33</f>
        <v>0</v>
      </c>
      <c r="V26" s="174">
        <f>'Revenue-Cost-Margin'!U33</f>
        <v>0</v>
      </c>
      <c r="W26" s="174">
        <f>'Revenue-Cost-Margin'!V33</f>
        <v>0</v>
      </c>
      <c r="X26" s="174">
        <f>'Revenue-Cost-Margin'!W33</f>
        <v>0</v>
      </c>
      <c r="Y26" s="174">
        <f>'Revenue-Cost-Margin'!X33</f>
        <v>0</v>
      </c>
      <c r="Z26" s="174">
        <f>'Revenue-Cost-Margin'!Y33</f>
        <v>0</v>
      </c>
      <c r="AA26" s="174">
        <f>'Revenue-Cost-Margin'!Z33</f>
        <v>0</v>
      </c>
      <c r="AB26" s="158">
        <f t="shared" si="11"/>
        <v>0</v>
      </c>
      <c r="AC26" s="174">
        <f>'Revenue-Cost-Margin'!AB33</f>
        <v>0</v>
      </c>
      <c r="AD26" s="174">
        <f>'Revenue-Cost-Margin'!AC33</f>
        <v>0</v>
      </c>
      <c r="AE26" s="174">
        <f>'Revenue-Cost-Margin'!AD33</f>
        <v>0</v>
      </c>
      <c r="AF26" s="174">
        <f>'Revenue-Cost-Margin'!AE33</f>
        <v>0</v>
      </c>
      <c r="AG26" s="174">
        <f>'Revenue-Cost-Margin'!AF33</f>
        <v>0</v>
      </c>
      <c r="AH26" s="174">
        <f>'Revenue-Cost-Margin'!AG33</f>
        <v>0</v>
      </c>
      <c r="AI26" s="174">
        <f>'Revenue-Cost-Margin'!AH33</f>
        <v>0</v>
      </c>
      <c r="AJ26" s="174">
        <f>'Revenue-Cost-Margin'!AI33</f>
        <v>0</v>
      </c>
      <c r="AK26" s="174">
        <f>'Revenue-Cost-Margin'!AJ33</f>
        <v>0</v>
      </c>
      <c r="AL26" s="174">
        <f>'Revenue-Cost-Margin'!AK33</f>
        <v>0</v>
      </c>
      <c r="AM26" s="174">
        <f>'Revenue-Cost-Margin'!AL33</f>
        <v>0</v>
      </c>
      <c r="AN26" s="174">
        <f>'Revenue-Cost-Margin'!AM33</f>
        <v>0</v>
      </c>
      <c r="AO26" s="158">
        <f t="shared" si="12"/>
        <v>0</v>
      </c>
    </row>
    <row r="27" spans="1:41" x14ac:dyDescent="0.4">
      <c r="A27" s="139" t="str">
        <f>'Revenue-Cost-Margin'!A34</f>
        <v>Thing 5</v>
      </c>
      <c r="B27" s="160"/>
      <c r="C27" s="174">
        <f>'Revenue-Cost-Margin'!B34</f>
        <v>0</v>
      </c>
      <c r="D27" s="174">
        <f>'Revenue-Cost-Margin'!C34</f>
        <v>0</v>
      </c>
      <c r="E27" s="174">
        <f>'Revenue-Cost-Margin'!D34</f>
        <v>0</v>
      </c>
      <c r="F27" s="174">
        <f>'Revenue-Cost-Margin'!E34</f>
        <v>0</v>
      </c>
      <c r="G27" s="174">
        <f>'Revenue-Cost-Margin'!F34</f>
        <v>0</v>
      </c>
      <c r="H27" s="174">
        <f>'Revenue-Cost-Margin'!G34</f>
        <v>0</v>
      </c>
      <c r="I27" s="174">
        <f>'Revenue-Cost-Margin'!H34</f>
        <v>0</v>
      </c>
      <c r="J27" s="174">
        <f>'Revenue-Cost-Margin'!I34</f>
        <v>0</v>
      </c>
      <c r="K27" s="174">
        <f>'Revenue-Cost-Margin'!J34</f>
        <v>0</v>
      </c>
      <c r="L27" s="174">
        <f>'Revenue-Cost-Margin'!K34</f>
        <v>0</v>
      </c>
      <c r="M27" s="174">
        <f>'Revenue-Cost-Margin'!L34</f>
        <v>0</v>
      </c>
      <c r="N27" s="174">
        <f>'Revenue-Cost-Margin'!M34</f>
        <v>0</v>
      </c>
      <c r="O27" s="158">
        <f t="shared" si="10"/>
        <v>0</v>
      </c>
      <c r="P27" s="174">
        <f>'Revenue-Cost-Margin'!O34</f>
        <v>0</v>
      </c>
      <c r="Q27" s="174">
        <f>'Revenue-Cost-Margin'!P34</f>
        <v>0</v>
      </c>
      <c r="R27" s="174">
        <f>'Revenue-Cost-Margin'!Q34</f>
        <v>0</v>
      </c>
      <c r="S27" s="174">
        <f>'Revenue-Cost-Margin'!R34</f>
        <v>0</v>
      </c>
      <c r="T27" s="174">
        <f>'Revenue-Cost-Margin'!S34</f>
        <v>0</v>
      </c>
      <c r="U27" s="174">
        <f>'Revenue-Cost-Margin'!T34</f>
        <v>0</v>
      </c>
      <c r="V27" s="174">
        <f>'Revenue-Cost-Margin'!U34</f>
        <v>0</v>
      </c>
      <c r="W27" s="174">
        <f>'Revenue-Cost-Margin'!V34</f>
        <v>0</v>
      </c>
      <c r="X27" s="174">
        <f>'Revenue-Cost-Margin'!W34</f>
        <v>0</v>
      </c>
      <c r="Y27" s="174">
        <f>'Revenue-Cost-Margin'!X34</f>
        <v>0</v>
      </c>
      <c r="Z27" s="174">
        <f>'Revenue-Cost-Margin'!Y34</f>
        <v>0</v>
      </c>
      <c r="AA27" s="174">
        <f>'Revenue-Cost-Margin'!Z34</f>
        <v>0</v>
      </c>
      <c r="AB27" s="158">
        <f t="shared" si="11"/>
        <v>0</v>
      </c>
      <c r="AC27" s="174">
        <f>'Revenue-Cost-Margin'!AB34</f>
        <v>0</v>
      </c>
      <c r="AD27" s="174">
        <f>'Revenue-Cost-Margin'!AC34</f>
        <v>0</v>
      </c>
      <c r="AE27" s="174">
        <f>'Revenue-Cost-Margin'!AD34</f>
        <v>0</v>
      </c>
      <c r="AF27" s="174">
        <f>'Revenue-Cost-Margin'!AE34</f>
        <v>0</v>
      </c>
      <c r="AG27" s="174">
        <f>'Revenue-Cost-Margin'!AF34</f>
        <v>0</v>
      </c>
      <c r="AH27" s="174">
        <f>'Revenue-Cost-Margin'!AG34</f>
        <v>0</v>
      </c>
      <c r="AI27" s="174">
        <f>'Revenue-Cost-Margin'!AH34</f>
        <v>0</v>
      </c>
      <c r="AJ27" s="174">
        <f>'Revenue-Cost-Margin'!AI34</f>
        <v>0</v>
      </c>
      <c r="AK27" s="174">
        <f>'Revenue-Cost-Margin'!AJ34</f>
        <v>0</v>
      </c>
      <c r="AL27" s="174">
        <f>'Revenue-Cost-Margin'!AK34</f>
        <v>0</v>
      </c>
      <c r="AM27" s="174">
        <f>'Revenue-Cost-Margin'!AL34</f>
        <v>0</v>
      </c>
      <c r="AN27" s="174">
        <f>'Revenue-Cost-Margin'!AM34</f>
        <v>0</v>
      </c>
      <c r="AO27" s="158">
        <f t="shared" si="12"/>
        <v>0</v>
      </c>
    </row>
    <row r="28" spans="1:41" x14ac:dyDescent="0.4">
      <c r="A28" s="139" t="str">
        <f>'Revenue-Cost-Margin'!A35</f>
        <v>Thing 6</v>
      </c>
      <c r="B28" s="160"/>
      <c r="C28" s="174">
        <f>'Revenue-Cost-Margin'!B35</f>
        <v>0</v>
      </c>
      <c r="D28" s="174">
        <f>'Revenue-Cost-Margin'!C35</f>
        <v>0</v>
      </c>
      <c r="E28" s="174">
        <f>'Revenue-Cost-Margin'!D35</f>
        <v>0</v>
      </c>
      <c r="F28" s="174">
        <f>'Revenue-Cost-Margin'!E35</f>
        <v>0</v>
      </c>
      <c r="G28" s="174">
        <f>'Revenue-Cost-Margin'!F35</f>
        <v>0</v>
      </c>
      <c r="H28" s="174">
        <f>'Revenue-Cost-Margin'!G35</f>
        <v>0</v>
      </c>
      <c r="I28" s="174">
        <f>'Revenue-Cost-Margin'!H35</f>
        <v>0</v>
      </c>
      <c r="J28" s="174">
        <f>'Revenue-Cost-Margin'!I35</f>
        <v>0</v>
      </c>
      <c r="K28" s="174">
        <f>'Revenue-Cost-Margin'!J35</f>
        <v>0</v>
      </c>
      <c r="L28" s="174">
        <f>'Revenue-Cost-Margin'!K35</f>
        <v>0</v>
      </c>
      <c r="M28" s="174">
        <f>'Revenue-Cost-Margin'!L35</f>
        <v>0</v>
      </c>
      <c r="N28" s="174">
        <f>'Revenue-Cost-Margin'!M35</f>
        <v>0</v>
      </c>
      <c r="O28" s="158">
        <f t="shared" si="10"/>
        <v>0</v>
      </c>
      <c r="P28" s="174">
        <f>'Revenue-Cost-Margin'!O35</f>
        <v>0</v>
      </c>
      <c r="Q28" s="174">
        <f>'Revenue-Cost-Margin'!P35</f>
        <v>0</v>
      </c>
      <c r="R28" s="174">
        <f>'Revenue-Cost-Margin'!Q35</f>
        <v>0</v>
      </c>
      <c r="S28" s="174">
        <f>'Revenue-Cost-Margin'!R35</f>
        <v>0</v>
      </c>
      <c r="T28" s="174">
        <f>'Revenue-Cost-Margin'!S35</f>
        <v>0</v>
      </c>
      <c r="U28" s="174">
        <f>'Revenue-Cost-Margin'!T35</f>
        <v>0</v>
      </c>
      <c r="V28" s="174">
        <f>'Revenue-Cost-Margin'!U35</f>
        <v>0</v>
      </c>
      <c r="W28" s="174">
        <f>'Revenue-Cost-Margin'!V35</f>
        <v>0</v>
      </c>
      <c r="X28" s="174">
        <f>'Revenue-Cost-Margin'!W35</f>
        <v>0</v>
      </c>
      <c r="Y28" s="174">
        <f>'Revenue-Cost-Margin'!X35</f>
        <v>0</v>
      </c>
      <c r="Z28" s="174">
        <f>'Revenue-Cost-Margin'!Y35</f>
        <v>0</v>
      </c>
      <c r="AA28" s="174">
        <f>'Revenue-Cost-Margin'!Z35</f>
        <v>0</v>
      </c>
      <c r="AB28" s="158">
        <f t="shared" si="11"/>
        <v>0</v>
      </c>
      <c r="AC28" s="174">
        <f>'Revenue-Cost-Margin'!AB35</f>
        <v>0</v>
      </c>
      <c r="AD28" s="174">
        <f>'Revenue-Cost-Margin'!AC35</f>
        <v>0</v>
      </c>
      <c r="AE28" s="174">
        <f>'Revenue-Cost-Margin'!AD35</f>
        <v>0</v>
      </c>
      <c r="AF28" s="174">
        <f>'Revenue-Cost-Margin'!AE35</f>
        <v>0</v>
      </c>
      <c r="AG28" s="174">
        <f>'Revenue-Cost-Margin'!AF35</f>
        <v>0</v>
      </c>
      <c r="AH28" s="174">
        <f>'Revenue-Cost-Margin'!AG35</f>
        <v>0</v>
      </c>
      <c r="AI28" s="174">
        <f>'Revenue-Cost-Margin'!AH35</f>
        <v>0</v>
      </c>
      <c r="AJ28" s="174">
        <f>'Revenue-Cost-Margin'!AI35</f>
        <v>0</v>
      </c>
      <c r="AK28" s="174">
        <f>'Revenue-Cost-Margin'!AJ35</f>
        <v>0</v>
      </c>
      <c r="AL28" s="174">
        <f>'Revenue-Cost-Margin'!AK35</f>
        <v>0</v>
      </c>
      <c r="AM28" s="174">
        <f>'Revenue-Cost-Margin'!AL35</f>
        <v>0</v>
      </c>
      <c r="AN28" s="174">
        <f>'Revenue-Cost-Margin'!AM35</f>
        <v>0</v>
      </c>
      <c r="AO28" s="158">
        <f t="shared" si="12"/>
        <v>0</v>
      </c>
    </row>
    <row r="29" spans="1:41" x14ac:dyDescent="0.4">
      <c r="A29" s="139" t="str">
        <f>'Revenue-Cost-Margin'!A36</f>
        <v>Thing 7</v>
      </c>
      <c r="B29" s="160"/>
      <c r="C29" s="174">
        <f>'Revenue-Cost-Margin'!B36</f>
        <v>0</v>
      </c>
      <c r="D29" s="174">
        <f>'Revenue-Cost-Margin'!C36</f>
        <v>0</v>
      </c>
      <c r="E29" s="174">
        <f>'Revenue-Cost-Margin'!D36</f>
        <v>0</v>
      </c>
      <c r="F29" s="174">
        <f>'Revenue-Cost-Margin'!E36</f>
        <v>0</v>
      </c>
      <c r="G29" s="174">
        <f>'Revenue-Cost-Margin'!F36</f>
        <v>0</v>
      </c>
      <c r="H29" s="174">
        <f>'Revenue-Cost-Margin'!G36</f>
        <v>0</v>
      </c>
      <c r="I29" s="174">
        <f>'Revenue-Cost-Margin'!H36</f>
        <v>0</v>
      </c>
      <c r="J29" s="174">
        <f>'Revenue-Cost-Margin'!I36</f>
        <v>0</v>
      </c>
      <c r="K29" s="174">
        <f>'Revenue-Cost-Margin'!J36</f>
        <v>0</v>
      </c>
      <c r="L29" s="174">
        <f>'Revenue-Cost-Margin'!K36</f>
        <v>0</v>
      </c>
      <c r="M29" s="174">
        <f>'Revenue-Cost-Margin'!L36</f>
        <v>0</v>
      </c>
      <c r="N29" s="174">
        <f>'Revenue-Cost-Margin'!M36</f>
        <v>0</v>
      </c>
      <c r="O29" s="158">
        <f t="shared" si="10"/>
        <v>0</v>
      </c>
      <c r="P29" s="174">
        <f>'Revenue-Cost-Margin'!O36</f>
        <v>0</v>
      </c>
      <c r="Q29" s="174">
        <f>'Revenue-Cost-Margin'!P36</f>
        <v>0</v>
      </c>
      <c r="R29" s="174">
        <f>'Revenue-Cost-Margin'!Q36</f>
        <v>0</v>
      </c>
      <c r="S29" s="174">
        <f>'Revenue-Cost-Margin'!R36</f>
        <v>0</v>
      </c>
      <c r="T29" s="174">
        <f>'Revenue-Cost-Margin'!S36</f>
        <v>0</v>
      </c>
      <c r="U29" s="174">
        <f>'Revenue-Cost-Margin'!T36</f>
        <v>0</v>
      </c>
      <c r="V29" s="174">
        <f>'Revenue-Cost-Margin'!U36</f>
        <v>0</v>
      </c>
      <c r="W29" s="174">
        <f>'Revenue-Cost-Margin'!V36</f>
        <v>0</v>
      </c>
      <c r="X29" s="174">
        <f>'Revenue-Cost-Margin'!W36</f>
        <v>0</v>
      </c>
      <c r="Y29" s="174">
        <f>'Revenue-Cost-Margin'!X36</f>
        <v>0</v>
      </c>
      <c r="Z29" s="174">
        <f>'Revenue-Cost-Margin'!Y36</f>
        <v>0</v>
      </c>
      <c r="AA29" s="174">
        <f>'Revenue-Cost-Margin'!Z36</f>
        <v>0</v>
      </c>
      <c r="AB29" s="158">
        <f t="shared" si="11"/>
        <v>0</v>
      </c>
      <c r="AC29" s="174">
        <f>'Revenue-Cost-Margin'!AB36</f>
        <v>0</v>
      </c>
      <c r="AD29" s="174">
        <f>'Revenue-Cost-Margin'!AC36</f>
        <v>0</v>
      </c>
      <c r="AE29" s="174">
        <f>'Revenue-Cost-Margin'!AD36</f>
        <v>0</v>
      </c>
      <c r="AF29" s="174">
        <f>'Revenue-Cost-Margin'!AE36</f>
        <v>0</v>
      </c>
      <c r="AG29" s="174">
        <f>'Revenue-Cost-Margin'!AF36</f>
        <v>0</v>
      </c>
      <c r="AH29" s="174">
        <f>'Revenue-Cost-Margin'!AG36</f>
        <v>0</v>
      </c>
      <c r="AI29" s="174">
        <f>'Revenue-Cost-Margin'!AH36</f>
        <v>0</v>
      </c>
      <c r="AJ29" s="174">
        <f>'Revenue-Cost-Margin'!AI36</f>
        <v>0</v>
      </c>
      <c r="AK29" s="174">
        <f>'Revenue-Cost-Margin'!AJ36</f>
        <v>0</v>
      </c>
      <c r="AL29" s="174">
        <f>'Revenue-Cost-Margin'!AK36</f>
        <v>0</v>
      </c>
      <c r="AM29" s="174">
        <f>'Revenue-Cost-Margin'!AL36</f>
        <v>0</v>
      </c>
      <c r="AN29" s="174">
        <f>'Revenue-Cost-Margin'!AM36</f>
        <v>0</v>
      </c>
      <c r="AO29" s="158">
        <f t="shared" si="12"/>
        <v>0</v>
      </c>
    </row>
    <row r="30" spans="1:41" x14ac:dyDescent="0.4">
      <c r="A30" s="139" t="str">
        <f>'Revenue-Cost-Margin'!A37</f>
        <v>Thing 8</v>
      </c>
      <c r="B30" s="160"/>
      <c r="C30" s="174">
        <f>'Revenue-Cost-Margin'!B37</f>
        <v>0</v>
      </c>
      <c r="D30" s="174">
        <f>'Revenue-Cost-Margin'!C37</f>
        <v>0</v>
      </c>
      <c r="E30" s="174">
        <f>'Revenue-Cost-Margin'!D37</f>
        <v>0</v>
      </c>
      <c r="F30" s="174">
        <f>'Revenue-Cost-Margin'!E37</f>
        <v>0</v>
      </c>
      <c r="G30" s="174">
        <f>'Revenue-Cost-Margin'!F37</f>
        <v>0</v>
      </c>
      <c r="H30" s="174">
        <f>'Revenue-Cost-Margin'!G37</f>
        <v>0</v>
      </c>
      <c r="I30" s="174">
        <f>'Revenue-Cost-Margin'!H37</f>
        <v>0</v>
      </c>
      <c r="J30" s="174">
        <f>'Revenue-Cost-Margin'!I37</f>
        <v>0</v>
      </c>
      <c r="K30" s="174">
        <f>'Revenue-Cost-Margin'!J37</f>
        <v>0</v>
      </c>
      <c r="L30" s="174">
        <f>'Revenue-Cost-Margin'!K37</f>
        <v>0</v>
      </c>
      <c r="M30" s="174">
        <f>'Revenue-Cost-Margin'!L37</f>
        <v>0</v>
      </c>
      <c r="N30" s="174">
        <f>'Revenue-Cost-Margin'!M37</f>
        <v>0</v>
      </c>
      <c r="O30" s="158">
        <f t="shared" ref="O30:O31" si="13">SUM(B30:N30)</f>
        <v>0</v>
      </c>
      <c r="P30" s="174">
        <f>'Revenue-Cost-Margin'!O37</f>
        <v>0</v>
      </c>
      <c r="Q30" s="174">
        <f>'Revenue-Cost-Margin'!P37</f>
        <v>0</v>
      </c>
      <c r="R30" s="174">
        <f>'Revenue-Cost-Margin'!Q37</f>
        <v>0</v>
      </c>
      <c r="S30" s="174">
        <f>'Revenue-Cost-Margin'!R37</f>
        <v>0</v>
      </c>
      <c r="T30" s="174">
        <f>'Revenue-Cost-Margin'!S37</f>
        <v>0</v>
      </c>
      <c r="U30" s="174">
        <f>'Revenue-Cost-Margin'!T37</f>
        <v>0</v>
      </c>
      <c r="V30" s="174">
        <f>'Revenue-Cost-Margin'!U37</f>
        <v>0</v>
      </c>
      <c r="W30" s="174">
        <f>'Revenue-Cost-Margin'!V37</f>
        <v>0</v>
      </c>
      <c r="X30" s="174">
        <f>'Revenue-Cost-Margin'!W37</f>
        <v>0</v>
      </c>
      <c r="Y30" s="174">
        <f>'Revenue-Cost-Margin'!X37</f>
        <v>0</v>
      </c>
      <c r="Z30" s="174">
        <f>'Revenue-Cost-Margin'!Y37</f>
        <v>0</v>
      </c>
      <c r="AA30" s="174">
        <f>'Revenue-Cost-Margin'!Z37</f>
        <v>0</v>
      </c>
      <c r="AB30" s="158">
        <f t="shared" ref="AB30:AB32" si="14">SUM(P30:AA30)</f>
        <v>0</v>
      </c>
      <c r="AC30" s="174">
        <f>'Revenue-Cost-Margin'!AB37</f>
        <v>0</v>
      </c>
      <c r="AD30" s="174">
        <f>'Revenue-Cost-Margin'!AC37</f>
        <v>0</v>
      </c>
      <c r="AE30" s="174">
        <f>'Revenue-Cost-Margin'!AD37</f>
        <v>0</v>
      </c>
      <c r="AF30" s="174">
        <f>'Revenue-Cost-Margin'!AE37</f>
        <v>0</v>
      </c>
      <c r="AG30" s="174">
        <f>'Revenue-Cost-Margin'!AF37</f>
        <v>0</v>
      </c>
      <c r="AH30" s="174">
        <f>'Revenue-Cost-Margin'!AG37</f>
        <v>0</v>
      </c>
      <c r="AI30" s="174">
        <f>'Revenue-Cost-Margin'!AH37</f>
        <v>0</v>
      </c>
      <c r="AJ30" s="174">
        <f>'Revenue-Cost-Margin'!AI37</f>
        <v>0</v>
      </c>
      <c r="AK30" s="174">
        <f>'Revenue-Cost-Margin'!AJ37</f>
        <v>0</v>
      </c>
      <c r="AL30" s="174">
        <f>'Revenue-Cost-Margin'!AK37</f>
        <v>0</v>
      </c>
      <c r="AM30" s="174">
        <f>'Revenue-Cost-Margin'!AL37</f>
        <v>0</v>
      </c>
      <c r="AN30" s="174">
        <f>'Revenue-Cost-Margin'!AM37</f>
        <v>0</v>
      </c>
      <c r="AO30" s="158">
        <f t="shared" ref="AO30:AO32" si="15">SUM(AC30:AN30)</f>
        <v>0</v>
      </c>
    </row>
    <row r="31" spans="1:41" x14ac:dyDescent="0.4">
      <c r="A31" s="139" t="str">
        <f>'Revenue-Cost-Margin'!A38</f>
        <v>Thing 9</v>
      </c>
      <c r="B31" s="160"/>
      <c r="C31" s="174">
        <f>'Revenue-Cost-Margin'!B38</f>
        <v>0</v>
      </c>
      <c r="D31" s="174">
        <f>'Revenue-Cost-Margin'!C38</f>
        <v>0</v>
      </c>
      <c r="E31" s="174">
        <f>'Revenue-Cost-Margin'!D38</f>
        <v>0</v>
      </c>
      <c r="F31" s="174">
        <f>'Revenue-Cost-Margin'!E38</f>
        <v>0</v>
      </c>
      <c r="G31" s="174">
        <f>'Revenue-Cost-Margin'!F38</f>
        <v>0</v>
      </c>
      <c r="H31" s="174">
        <f>'Revenue-Cost-Margin'!G38</f>
        <v>0</v>
      </c>
      <c r="I31" s="174">
        <f>'Revenue-Cost-Margin'!H38</f>
        <v>0</v>
      </c>
      <c r="J31" s="174">
        <f>'Revenue-Cost-Margin'!I38</f>
        <v>0</v>
      </c>
      <c r="K31" s="174">
        <f>'Revenue-Cost-Margin'!J38</f>
        <v>0</v>
      </c>
      <c r="L31" s="174">
        <f>'Revenue-Cost-Margin'!K38</f>
        <v>0</v>
      </c>
      <c r="M31" s="174">
        <f>'Revenue-Cost-Margin'!L38</f>
        <v>0</v>
      </c>
      <c r="N31" s="174">
        <f>'Revenue-Cost-Margin'!M38</f>
        <v>0</v>
      </c>
      <c r="O31" s="158">
        <f t="shared" si="13"/>
        <v>0</v>
      </c>
      <c r="P31" s="174">
        <f>'Revenue-Cost-Margin'!O38</f>
        <v>0</v>
      </c>
      <c r="Q31" s="174">
        <f>'Revenue-Cost-Margin'!P38</f>
        <v>0</v>
      </c>
      <c r="R31" s="174">
        <f>'Revenue-Cost-Margin'!Q38</f>
        <v>0</v>
      </c>
      <c r="S31" s="174">
        <f>'Revenue-Cost-Margin'!R38</f>
        <v>0</v>
      </c>
      <c r="T31" s="174">
        <f>'Revenue-Cost-Margin'!S38</f>
        <v>0</v>
      </c>
      <c r="U31" s="174">
        <f>'Revenue-Cost-Margin'!T38</f>
        <v>0</v>
      </c>
      <c r="V31" s="174">
        <f>'Revenue-Cost-Margin'!U38</f>
        <v>0</v>
      </c>
      <c r="W31" s="174">
        <f>'Revenue-Cost-Margin'!V38</f>
        <v>0</v>
      </c>
      <c r="X31" s="174">
        <f>'Revenue-Cost-Margin'!W38</f>
        <v>0</v>
      </c>
      <c r="Y31" s="174">
        <f>'Revenue-Cost-Margin'!X38</f>
        <v>0</v>
      </c>
      <c r="Z31" s="174">
        <f>'Revenue-Cost-Margin'!Y38</f>
        <v>0</v>
      </c>
      <c r="AA31" s="174">
        <f>'Revenue-Cost-Margin'!Z38</f>
        <v>0</v>
      </c>
      <c r="AB31" s="158">
        <f t="shared" si="14"/>
        <v>0</v>
      </c>
      <c r="AC31" s="174">
        <f>'Revenue-Cost-Margin'!AB38</f>
        <v>0</v>
      </c>
      <c r="AD31" s="174">
        <f>'Revenue-Cost-Margin'!AC38</f>
        <v>0</v>
      </c>
      <c r="AE31" s="174">
        <f>'Revenue-Cost-Margin'!AD38</f>
        <v>0</v>
      </c>
      <c r="AF31" s="174">
        <f>'Revenue-Cost-Margin'!AE38</f>
        <v>0</v>
      </c>
      <c r="AG31" s="174">
        <f>'Revenue-Cost-Margin'!AF38</f>
        <v>0</v>
      </c>
      <c r="AH31" s="174">
        <f>'Revenue-Cost-Margin'!AG38</f>
        <v>0</v>
      </c>
      <c r="AI31" s="174">
        <f>'Revenue-Cost-Margin'!AH38</f>
        <v>0</v>
      </c>
      <c r="AJ31" s="174">
        <f>'Revenue-Cost-Margin'!AI38</f>
        <v>0</v>
      </c>
      <c r="AK31" s="174">
        <f>'Revenue-Cost-Margin'!AJ38</f>
        <v>0</v>
      </c>
      <c r="AL31" s="174">
        <f>'Revenue-Cost-Margin'!AK38</f>
        <v>0</v>
      </c>
      <c r="AM31" s="174">
        <f>'Revenue-Cost-Margin'!AL38</f>
        <v>0</v>
      </c>
      <c r="AN31" s="174">
        <f>'Revenue-Cost-Margin'!AM38</f>
        <v>0</v>
      </c>
      <c r="AO31" s="158">
        <f t="shared" si="15"/>
        <v>0</v>
      </c>
    </row>
    <row r="32" spans="1:41" x14ac:dyDescent="0.4">
      <c r="A32" s="139" t="str">
        <f>'Revenue-Cost-Margin'!A39</f>
        <v>Thing 10</v>
      </c>
      <c r="B32" s="160"/>
      <c r="C32" s="174">
        <f>'Revenue-Cost-Margin'!B39</f>
        <v>0</v>
      </c>
      <c r="D32" s="174">
        <f>'Revenue-Cost-Margin'!C39</f>
        <v>0</v>
      </c>
      <c r="E32" s="174">
        <f>'Revenue-Cost-Margin'!D39</f>
        <v>0</v>
      </c>
      <c r="F32" s="174">
        <f>'Revenue-Cost-Margin'!E39</f>
        <v>0</v>
      </c>
      <c r="G32" s="174">
        <f>'Revenue-Cost-Margin'!F39</f>
        <v>0</v>
      </c>
      <c r="H32" s="174">
        <f>'Revenue-Cost-Margin'!G39</f>
        <v>0</v>
      </c>
      <c r="I32" s="174">
        <f>'Revenue-Cost-Margin'!H39</f>
        <v>0</v>
      </c>
      <c r="J32" s="174">
        <f>'Revenue-Cost-Margin'!I39</f>
        <v>0</v>
      </c>
      <c r="K32" s="174">
        <f>'Revenue-Cost-Margin'!J39</f>
        <v>0</v>
      </c>
      <c r="L32" s="174">
        <f>'Revenue-Cost-Margin'!K39</f>
        <v>0</v>
      </c>
      <c r="M32" s="174">
        <f>'Revenue-Cost-Margin'!L39</f>
        <v>0</v>
      </c>
      <c r="N32" s="174">
        <f>'Revenue-Cost-Margin'!M39</f>
        <v>0</v>
      </c>
      <c r="O32" s="158">
        <f>SUM(B32:N32)</f>
        <v>0</v>
      </c>
      <c r="P32" s="174">
        <f>'Revenue-Cost-Margin'!O39</f>
        <v>0</v>
      </c>
      <c r="Q32" s="174">
        <f>'Revenue-Cost-Margin'!P39</f>
        <v>0</v>
      </c>
      <c r="R32" s="174">
        <f>'Revenue-Cost-Margin'!Q39</f>
        <v>0</v>
      </c>
      <c r="S32" s="174">
        <f>'Revenue-Cost-Margin'!R39</f>
        <v>0</v>
      </c>
      <c r="T32" s="174">
        <f>'Revenue-Cost-Margin'!S39</f>
        <v>0</v>
      </c>
      <c r="U32" s="174">
        <f>'Revenue-Cost-Margin'!T39</f>
        <v>0</v>
      </c>
      <c r="V32" s="174">
        <f>'Revenue-Cost-Margin'!U39</f>
        <v>0</v>
      </c>
      <c r="W32" s="174">
        <f>'Revenue-Cost-Margin'!V39</f>
        <v>0</v>
      </c>
      <c r="X32" s="174">
        <f>'Revenue-Cost-Margin'!W39</f>
        <v>0</v>
      </c>
      <c r="Y32" s="174">
        <f>'Revenue-Cost-Margin'!X39</f>
        <v>0</v>
      </c>
      <c r="Z32" s="174">
        <f>'Revenue-Cost-Margin'!Y39</f>
        <v>0</v>
      </c>
      <c r="AA32" s="174">
        <f>'Revenue-Cost-Margin'!Z39</f>
        <v>0</v>
      </c>
      <c r="AB32" s="158">
        <f t="shared" si="14"/>
        <v>0</v>
      </c>
      <c r="AC32" s="174">
        <f>'Revenue-Cost-Margin'!AB39</f>
        <v>0</v>
      </c>
      <c r="AD32" s="174">
        <f>'Revenue-Cost-Margin'!AC39</f>
        <v>0</v>
      </c>
      <c r="AE32" s="174">
        <f>'Revenue-Cost-Margin'!AD39</f>
        <v>0</v>
      </c>
      <c r="AF32" s="174">
        <f>'Revenue-Cost-Margin'!AE39</f>
        <v>0</v>
      </c>
      <c r="AG32" s="174">
        <f>'Revenue-Cost-Margin'!AF39</f>
        <v>0</v>
      </c>
      <c r="AH32" s="174">
        <f>'Revenue-Cost-Margin'!AG39</f>
        <v>0</v>
      </c>
      <c r="AI32" s="174">
        <f>'Revenue-Cost-Margin'!AH39</f>
        <v>0</v>
      </c>
      <c r="AJ32" s="174">
        <f>'Revenue-Cost-Margin'!AI39</f>
        <v>0</v>
      </c>
      <c r="AK32" s="174">
        <f>'Revenue-Cost-Margin'!AJ39</f>
        <v>0</v>
      </c>
      <c r="AL32" s="174">
        <f>'Revenue-Cost-Margin'!AK39</f>
        <v>0</v>
      </c>
      <c r="AM32" s="174">
        <f>'Revenue-Cost-Margin'!AL39</f>
        <v>0</v>
      </c>
      <c r="AN32" s="174">
        <f>'Revenue-Cost-Margin'!AM39</f>
        <v>0</v>
      </c>
      <c r="AO32" s="158">
        <f t="shared" si="15"/>
        <v>0</v>
      </c>
    </row>
    <row r="33" spans="1:41" s="128" customFormat="1" x14ac:dyDescent="0.4">
      <c r="A33" s="141" t="s">
        <v>14</v>
      </c>
      <c r="B33" s="167">
        <f>SUM(B23:B23)</f>
        <v>0</v>
      </c>
      <c r="C33" s="167">
        <f>SUM(C23:C32)</f>
        <v>0</v>
      </c>
      <c r="D33" s="167">
        <f t="shared" ref="D33:AO33" si="16">SUM(D23:D32)</f>
        <v>0</v>
      </c>
      <c r="E33" s="167">
        <f t="shared" si="16"/>
        <v>0</v>
      </c>
      <c r="F33" s="167">
        <f t="shared" si="16"/>
        <v>0</v>
      </c>
      <c r="G33" s="167">
        <f t="shared" si="16"/>
        <v>0</v>
      </c>
      <c r="H33" s="167">
        <f t="shared" si="16"/>
        <v>0</v>
      </c>
      <c r="I33" s="167">
        <f>SUM(I23:I32)</f>
        <v>0</v>
      </c>
      <c r="J33" s="167">
        <f t="shared" si="16"/>
        <v>0</v>
      </c>
      <c r="K33" s="167">
        <f t="shared" si="16"/>
        <v>0</v>
      </c>
      <c r="L33" s="167">
        <f t="shared" si="16"/>
        <v>0</v>
      </c>
      <c r="M33" s="167">
        <f t="shared" si="16"/>
        <v>0</v>
      </c>
      <c r="N33" s="167">
        <f>SUM(N23:N32)</f>
        <v>0</v>
      </c>
      <c r="O33" s="167">
        <f t="shared" si="16"/>
        <v>0</v>
      </c>
      <c r="P33" s="167">
        <f t="shared" si="16"/>
        <v>0</v>
      </c>
      <c r="Q33" s="167">
        <f>SUM(Q23:Q32)</f>
        <v>0</v>
      </c>
      <c r="R33" s="167">
        <f t="shared" si="16"/>
        <v>0</v>
      </c>
      <c r="S33" s="167">
        <f t="shared" si="16"/>
        <v>0</v>
      </c>
      <c r="T33" s="167">
        <f t="shared" si="16"/>
        <v>0</v>
      </c>
      <c r="U33" s="167">
        <f t="shared" si="16"/>
        <v>0</v>
      </c>
      <c r="V33" s="167">
        <f t="shared" si="16"/>
        <v>0</v>
      </c>
      <c r="W33" s="167">
        <f t="shared" si="16"/>
        <v>0</v>
      </c>
      <c r="X33" s="167">
        <f t="shared" si="16"/>
        <v>0</v>
      </c>
      <c r="Y33" s="167">
        <f t="shared" si="16"/>
        <v>0</v>
      </c>
      <c r="Z33" s="167">
        <f t="shared" si="16"/>
        <v>0</v>
      </c>
      <c r="AA33" s="167">
        <f t="shared" si="16"/>
        <v>0</v>
      </c>
      <c r="AB33" s="167">
        <f t="shared" si="16"/>
        <v>0</v>
      </c>
      <c r="AC33" s="167">
        <f>SUM(AC23:AC32)</f>
        <v>0</v>
      </c>
      <c r="AD33" s="167">
        <f t="shared" si="16"/>
        <v>0</v>
      </c>
      <c r="AE33" s="167">
        <f t="shared" si="16"/>
        <v>0</v>
      </c>
      <c r="AF33" s="167">
        <f t="shared" si="16"/>
        <v>0</v>
      </c>
      <c r="AG33" s="167">
        <f t="shared" si="16"/>
        <v>0</v>
      </c>
      <c r="AH33" s="167">
        <f t="shared" si="16"/>
        <v>0</v>
      </c>
      <c r="AI33" s="167">
        <f t="shared" si="16"/>
        <v>0</v>
      </c>
      <c r="AJ33" s="167">
        <f t="shared" si="16"/>
        <v>0</v>
      </c>
      <c r="AK33" s="167">
        <f t="shared" si="16"/>
        <v>0</v>
      </c>
      <c r="AL33" s="167">
        <f t="shared" si="16"/>
        <v>0</v>
      </c>
      <c r="AM33" s="167">
        <f t="shared" si="16"/>
        <v>0</v>
      </c>
      <c r="AN33" s="167">
        <f t="shared" si="16"/>
        <v>0</v>
      </c>
      <c r="AO33" s="167">
        <f t="shared" si="16"/>
        <v>0</v>
      </c>
    </row>
    <row r="34" spans="1:41" s="132" customFormat="1" x14ac:dyDescent="0.4">
      <c r="A34" s="137" t="s">
        <v>45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58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58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58"/>
    </row>
    <row r="35" spans="1:41" x14ac:dyDescent="0.4">
      <c r="A35" s="142" t="s">
        <v>42</v>
      </c>
      <c r="B35" s="168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8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8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8"/>
    </row>
    <row r="36" spans="1:41" x14ac:dyDescent="0.4">
      <c r="A36" s="139" t="str">
        <f>'Revenue-Cost-Margin'!A43</f>
        <v>Direct Materials</v>
      </c>
      <c r="B36" s="169"/>
      <c r="C36" s="160">
        <f>'Revenue-Cost-Margin'!B43</f>
        <v>0</v>
      </c>
      <c r="D36" s="160">
        <f>'Revenue-Cost-Margin'!C43</f>
        <v>0</v>
      </c>
      <c r="E36" s="160">
        <f>'Revenue-Cost-Margin'!D43</f>
        <v>0</v>
      </c>
      <c r="F36" s="160">
        <f>'Revenue-Cost-Margin'!E43</f>
        <v>0</v>
      </c>
      <c r="G36" s="160">
        <f>'Revenue-Cost-Margin'!F43</f>
        <v>0</v>
      </c>
      <c r="H36" s="160">
        <f>'Revenue-Cost-Margin'!G43</f>
        <v>0</v>
      </c>
      <c r="I36" s="160">
        <f>'Revenue-Cost-Margin'!H43</f>
        <v>0</v>
      </c>
      <c r="J36" s="160">
        <f>'Revenue-Cost-Margin'!I43</f>
        <v>0</v>
      </c>
      <c r="K36" s="160">
        <f>'Revenue-Cost-Margin'!J43</f>
        <v>0</v>
      </c>
      <c r="L36" s="160">
        <f>'Revenue-Cost-Margin'!K43</f>
        <v>0</v>
      </c>
      <c r="M36" s="160">
        <f>'Revenue-Cost-Margin'!L43</f>
        <v>0</v>
      </c>
      <c r="N36" s="160">
        <f>'Revenue-Cost-Margin'!M43</f>
        <v>0</v>
      </c>
      <c r="O36" s="158">
        <f>SUM(B36:N36)</f>
        <v>0</v>
      </c>
      <c r="P36" s="160">
        <f>'Revenue-Cost-Margin'!O43</f>
        <v>0</v>
      </c>
      <c r="Q36" s="160">
        <f>'Revenue-Cost-Margin'!P43</f>
        <v>0</v>
      </c>
      <c r="R36" s="160">
        <f>'Revenue-Cost-Margin'!Q43</f>
        <v>0</v>
      </c>
      <c r="S36" s="160">
        <f>'Revenue-Cost-Margin'!R43</f>
        <v>0</v>
      </c>
      <c r="T36" s="160">
        <f>'Revenue-Cost-Margin'!S43</f>
        <v>0</v>
      </c>
      <c r="U36" s="160">
        <f>'Revenue-Cost-Margin'!T43</f>
        <v>0</v>
      </c>
      <c r="V36" s="160">
        <f>'Revenue-Cost-Margin'!U43</f>
        <v>0</v>
      </c>
      <c r="W36" s="160">
        <f>'Revenue-Cost-Margin'!V43</f>
        <v>0</v>
      </c>
      <c r="X36" s="160">
        <f>'Revenue-Cost-Margin'!W43</f>
        <v>0</v>
      </c>
      <c r="Y36" s="160">
        <f>'Revenue-Cost-Margin'!X43</f>
        <v>0</v>
      </c>
      <c r="Z36" s="160">
        <f>'Revenue-Cost-Margin'!Y43</f>
        <v>0</v>
      </c>
      <c r="AA36" s="160">
        <f>'Revenue-Cost-Margin'!Z43</f>
        <v>0</v>
      </c>
      <c r="AB36" s="158">
        <f>SUM(P36:AA36)</f>
        <v>0</v>
      </c>
      <c r="AC36" s="160">
        <f>'Revenue-Cost-Margin'!AB43</f>
        <v>0</v>
      </c>
      <c r="AD36" s="160">
        <f>'Revenue-Cost-Margin'!AC43</f>
        <v>0</v>
      </c>
      <c r="AE36" s="160">
        <f>'Revenue-Cost-Margin'!AD43</f>
        <v>0</v>
      </c>
      <c r="AF36" s="160">
        <f>'Revenue-Cost-Margin'!AE43</f>
        <v>0</v>
      </c>
      <c r="AG36" s="160">
        <f>'Revenue-Cost-Margin'!AF43</f>
        <v>0</v>
      </c>
      <c r="AH36" s="160">
        <f>'Revenue-Cost-Margin'!AG43</f>
        <v>0</v>
      </c>
      <c r="AI36" s="160">
        <f>'Revenue-Cost-Margin'!AH43</f>
        <v>0</v>
      </c>
      <c r="AJ36" s="160">
        <f>'Revenue-Cost-Margin'!AI43</f>
        <v>0</v>
      </c>
      <c r="AK36" s="160">
        <f>'Revenue-Cost-Margin'!AJ43</f>
        <v>0</v>
      </c>
      <c r="AL36" s="160">
        <f>'Revenue-Cost-Margin'!AK43</f>
        <v>0</v>
      </c>
      <c r="AM36" s="160">
        <f>'Revenue-Cost-Margin'!AL43</f>
        <v>0</v>
      </c>
      <c r="AN36" s="160">
        <f>'Revenue-Cost-Margin'!AM43</f>
        <v>0</v>
      </c>
      <c r="AO36" s="158">
        <f>SUM(AC36:AN36)</f>
        <v>0</v>
      </c>
    </row>
    <row r="37" spans="1:41" x14ac:dyDescent="0.4">
      <c r="A37" s="139" t="str">
        <f>'Revenue-Cost-Margin'!A44</f>
        <v>Direct Labor</v>
      </c>
      <c r="B37" s="169"/>
      <c r="C37" s="160">
        <f>'Revenue-Cost-Margin'!B44</f>
        <v>0</v>
      </c>
      <c r="D37" s="160">
        <f>'Revenue-Cost-Margin'!C44</f>
        <v>0</v>
      </c>
      <c r="E37" s="160">
        <f>'Revenue-Cost-Margin'!D44</f>
        <v>0</v>
      </c>
      <c r="F37" s="160">
        <f>'Revenue-Cost-Margin'!E44</f>
        <v>0</v>
      </c>
      <c r="G37" s="160">
        <f>'Revenue-Cost-Margin'!F44</f>
        <v>0</v>
      </c>
      <c r="H37" s="160">
        <f>'Revenue-Cost-Margin'!G44</f>
        <v>0</v>
      </c>
      <c r="I37" s="160">
        <f>'Revenue-Cost-Margin'!H44</f>
        <v>0</v>
      </c>
      <c r="J37" s="160">
        <f>'Revenue-Cost-Margin'!I44</f>
        <v>0</v>
      </c>
      <c r="K37" s="160">
        <f>'Revenue-Cost-Margin'!J44</f>
        <v>0</v>
      </c>
      <c r="L37" s="160">
        <f>'Revenue-Cost-Margin'!K44</f>
        <v>0</v>
      </c>
      <c r="M37" s="160">
        <f>'Revenue-Cost-Margin'!L44</f>
        <v>0</v>
      </c>
      <c r="N37" s="160">
        <f>'Revenue-Cost-Margin'!M44</f>
        <v>0</v>
      </c>
      <c r="O37" s="158">
        <f t="shared" ref="O37:O39" si="17">SUM(B37:N37)</f>
        <v>0</v>
      </c>
      <c r="P37" s="160">
        <f>'Revenue-Cost-Margin'!O44</f>
        <v>0</v>
      </c>
      <c r="Q37" s="160">
        <f>'Revenue-Cost-Margin'!P44</f>
        <v>0</v>
      </c>
      <c r="R37" s="160">
        <f>'Revenue-Cost-Margin'!Q44</f>
        <v>0</v>
      </c>
      <c r="S37" s="160">
        <f>'Revenue-Cost-Margin'!R44</f>
        <v>0</v>
      </c>
      <c r="T37" s="160">
        <f>'Revenue-Cost-Margin'!S44</f>
        <v>0</v>
      </c>
      <c r="U37" s="160">
        <f>'Revenue-Cost-Margin'!T44</f>
        <v>0</v>
      </c>
      <c r="V37" s="160">
        <f>'Revenue-Cost-Margin'!U44</f>
        <v>0</v>
      </c>
      <c r="W37" s="160">
        <f>'Revenue-Cost-Margin'!V44</f>
        <v>0</v>
      </c>
      <c r="X37" s="160">
        <f>'Revenue-Cost-Margin'!W44</f>
        <v>0</v>
      </c>
      <c r="Y37" s="160">
        <f>'Revenue-Cost-Margin'!X44</f>
        <v>0</v>
      </c>
      <c r="Z37" s="160">
        <f>'Revenue-Cost-Margin'!Y44</f>
        <v>0</v>
      </c>
      <c r="AA37" s="160">
        <f>'Revenue-Cost-Margin'!Z44</f>
        <v>0</v>
      </c>
      <c r="AB37" s="158">
        <f t="shared" ref="AB37:AB39" si="18">SUM(P37:AA37)</f>
        <v>0</v>
      </c>
      <c r="AC37" s="160">
        <f>'Revenue-Cost-Margin'!AB44</f>
        <v>0</v>
      </c>
      <c r="AD37" s="160">
        <f>'Revenue-Cost-Margin'!AC44</f>
        <v>0</v>
      </c>
      <c r="AE37" s="160">
        <f>'Revenue-Cost-Margin'!AD44</f>
        <v>0</v>
      </c>
      <c r="AF37" s="160">
        <f>'Revenue-Cost-Margin'!AE44</f>
        <v>0</v>
      </c>
      <c r="AG37" s="160">
        <f>'Revenue-Cost-Margin'!AF44</f>
        <v>0</v>
      </c>
      <c r="AH37" s="160">
        <f>'Revenue-Cost-Margin'!AG44</f>
        <v>0</v>
      </c>
      <c r="AI37" s="160">
        <f>'Revenue-Cost-Margin'!AH44</f>
        <v>0</v>
      </c>
      <c r="AJ37" s="160">
        <f>'Revenue-Cost-Margin'!AI44</f>
        <v>0</v>
      </c>
      <c r="AK37" s="160">
        <f>'Revenue-Cost-Margin'!AJ44</f>
        <v>0</v>
      </c>
      <c r="AL37" s="160">
        <f>'Revenue-Cost-Margin'!AK44</f>
        <v>0</v>
      </c>
      <c r="AM37" s="160">
        <f>'Revenue-Cost-Margin'!AL44</f>
        <v>0</v>
      </c>
      <c r="AN37" s="160">
        <f>'Revenue-Cost-Margin'!AM44</f>
        <v>0</v>
      </c>
      <c r="AO37" s="158">
        <f t="shared" ref="AO37:AO39" si="19">SUM(AC37:AN37)</f>
        <v>0</v>
      </c>
    </row>
    <row r="38" spans="1:41" x14ac:dyDescent="0.4">
      <c r="A38" s="139" t="str">
        <f>'Revenue-Cost-Margin'!A45</f>
        <v>Other</v>
      </c>
      <c r="B38" s="169"/>
      <c r="C38" s="160">
        <f>'Revenue-Cost-Margin'!B45</f>
        <v>0</v>
      </c>
      <c r="D38" s="160">
        <f>'Revenue-Cost-Margin'!C45</f>
        <v>0</v>
      </c>
      <c r="E38" s="160">
        <f>'Revenue-Cost-Margin'!D45</f>
        <v>0</v>
      </c>
      <c r="F38" s="160">
        <f>'Revenue-Cost-Margin'!E45</f>
        <v>0</v>
      </c>
      <c r="G38" s="160">
        <f>'Revenue-Cost-Margin'!F45</f>
        <v>0</v>
      </c>
      <c r="H38" s="160">
        <f>'Revenue-Cost-Margin'!G45</f>
        <v>0</v>
      </c>
      <c r="I38" s="160">
        <f>'Revenue-Cost-Margin'!H45</f>
        <v>0</v>
      </c>
      <c r="J38" s="160">
        <f>'Revenue-Cost-Margin'!I45</f>
        <v>0</v>
      </c>
      <c r="K38" s="160">
        <f>'Revenue-Cost-Margin'!J45</f>
        <v>0</v>
      </c>
      <c r="L38" s="160">
        <f>'Revenue-Cost-Margin'!K45</f>
        <v>0</v>
      </c>
      <c r="M38" s="160">
        <f>'Revenue-Cost-Margin'!L45</f>
        <v>0</v>
      </c>
      <c r="N38" s="160">
        <f>'Revenue-Cost-Margin'!M45</f>
        <v>0</v>
      </c>
      <c r="O38" s="158">
        <f t="shared" si="17"/>
        <v>0</v>
      </c>
      <c r="P38" s="160">
        <f>'Revenue-Cost-Margin'!O45</f>
        <v>0</v>
      </c>
      <c r="Q38" s="160">
        <f>'Revenue-Cost-Margin'!P45</f>
        <v>0</v>
      </c>
      <c r="R38" s="160">
        <f>'Revenue-Cost-Margin'!Q45</f>
        <v>0</v>
      </c>
      <c r="S38" s="160">
        <f>'Revenue-Cost-Margin'!R45</f>
        <v>0</v>
      </c>
      <c r="T38" s="160">
        <f>'Revenue-Cost-Margin'!S45</f>
        <v>0</v>
      </c>
      <c r="U38" s="160">
        <f>'Revenue-Cost-Margin'!T45</f>
        <v>0</v>
      </c>
      <c r="V38" s="160">
        <f>'Revenue-Cost-Margin'!U45</f>
        <v>0</v>
      </c>
      <c r="W38" s="160">
        <f>'Revenue-Cost-Margin'!V45</f>
        <v>0</v>
      </c>
      <c r="X38" s="160">
        <f>'Revenue-Cost-Margin'!W45</f>
        <v>0</v>
      </c>
      <c r="Y38" s="160">
        <f>'Revenue-Cost-Margin'!X45</f>
        <v>0</v>
      </c>
      <c r="Z38" s="160">
        <f>'Revenue-Cost-Margin'!Y45</f>
        <v>0</v>
      </c>
      <c r="AA38" s="160">
        <f>'Revenue-Cost-Margin'!Z45</f>
        <v>0</v>
      </c>
      <c r="AB38" s="158">
        <f t="shared" si="18"/>
        <v>0</v>
      </c>
      <c r="AC38" s="160">
        <f>'Revenue-Cost-Margin'!AB45</f>
        <v>0</v>
      </c>
      <c r="AD38" s="160">
        <f>'Revenue-Cost-Margin'!AC45</f>
        <v>0</v>
      </c>
      <c r="AE38" s="160">
        <f>'Revenue-Cost-Margin'!AD45</f>
        <v>0</v>
      </c>
      <c r="AF38" s="160">
        <f>'Revenue-Cost-Margin'!AE45</f>
        <v>0</v>
      </c>
      <c r="AG38" s="160">
        <f>'Revenue-Cost-Margin'!AF45</f>
        <v>0</v>
      </c>
      <c r="AH38" s="160">
        <f>'Revenue-Cost-Margin'!AG45</f>
        <v>0</v>
      </c>
      <c r="AI38" s="160">
        <f>'Revenue-Cost-Margin'!AH45</f>
        <v>0</v>
      </c>
      <c r="AJ38" s="160">
        <f>'Revenue-Cost-Margin'!AI45</f>
        <v>0</v>
      </c>
      <c r="AK38" s="160">
        <f>'Revenue-Cost-Margin'!AJ45</f>
        <v>0</v>
      </c>
      <c r="AL38" s="160">
        <f>'Revenue-Cost-Margin'!AK45</f>
        <v>0</v>
      </c>
      <c r="AM38" s="160">
        <f>'Revenue-Cost-Margin'!AL45</f>
        <v>0</v>
      </c>
      <c r="AN38" s="160">
        <f>'Revenue-Cost-Margin'!AM45</f>
        <v>0</v>
      </c>
      <c r="AO38" s="158">
        <f t="shared" si="19"/>
        <v>0</v>
      </c>
    </row>
    <row r="39" spans="1:41" x14ac:dyDescent="0.4">
      <c r="A39" s="139" t="str">
        <f>'Revenue-Cost-Margin'!A46</f>
        <v>Other</v>
      </c>
      <c r="B39" s="169"/>
      <c r="C39" s="160">
        <f>'Revenue-Cost-Margin'!B46</f>
        <v>0</v>
      </c>
      <c r="D39" s="160">
        <f>'Revenue-Cost-Margin'!C46</f>
        <v>0</v>
      </c>
      <c r="E39" s="160">
        <f>'Revenue-Cost-Margin'!D46</f>
        <v>0</v>
      </c>
      <c r="F39" s="160">
        <f>'Revenue-Cost-Margin'!E46</f>
        <v>0</v>
      </c>
      <c r="G39" s="160">
        <f>'Revenue-Cost-Margin'!F46</f>
        <v>0</v>
      </c>
      <c r="H39" s="160">
        <f>'Revenue-Cost-Margin'!G46</f>
        <v>0</v>
      </c>
      <c r="I39" s="160">
        <f>'Revenue-Cost-Margin'!H46</f>
        <v>0</v>
      </c>
      <c r="J39" s="160">
        <f>'Revenue-Cost-Margin'!I46</f>
        <v>0</v>
      </c>
      <c r="K39" s="160">
        <f>'Revenue-Cost-Margin'!J46</f>
        <v>0</v>
      </c>
      <c r="L39" s="160">
        <f>'Revenue-Cost-Margin'!K46</f>
        <v>0</v>
      </c>
      <c r="M39" s="160">
        <f>'Revenue-Cost-Margin'!L46</f>
        <v>0</v>
      </c>
      <c r="N39" s="160">
        <f>'Revenue-Cost-Margin'!M46</f>
        <v>0</v>
      </c>
      <c r="O39" s="158">
        <f t="shared" si="17"/>
        <v>0</v>
      </c>
      <c r="P39" s="160">
        <f>'Revenue-Cost-Margin'!O46</f>
        <v>0</v>
      </c>
      <c r="Q39" s="160">
        <f>'Revenue-Cost-Margin'!P46</f>
        <v>0</v>
      </c>
      <c r="R39" s="160">
        <f>'Revenue-Cost-Margin'!Q46</f>
        <v>0</v>
      </c>
      <c r="S39" s="160">
        <f>'Revenue-Cost-Margin'!R46</f>
        <v>0</v>
      </c>
      <c r="T39" s="160">
        <f>'Revenue-Cost-Margin'!S46</f>
        <v>0</v>
      </c>
      <c r="U39" s="160">
        <f>'Revenue-Cost-Margin'!T46</f>
        <v>0</v>
      </c>
      <c r="V39" s="160">
        <f>'Revenue-Cost-Margin'!U46</f>
        <v>0</v>
      </c>
      <c r="W39" s="160">
        <f>'Revenue-Cost-Margin'!V46</f>
        <v>0</v>
      </c>
      <c r="X39" s="160">
        <f>'Revenue-Cost-Margin'!W46</f>
        <v>0</v>
      </c>
      <c r="Y39" s="160">
        <f>'Revenue-Cost-Margin'!X46</f>
        <v>0</v>
      </c>
      <c r="Z39" s="160">
        <f>'Revenue-Cost-Margin'!Y46</f>
        <v>0</v>
      </c>
      <c r="AA39" s="160">
        <f>'Revenue-Cost-Margin'!Z46</f>
        <v>0</v>
      </c>
      <c r="AB39" s="158">
        <f t="shared" si="18"/>
        <v>0</v>
      </c>
      <c r="AC39" s="160">
        <f>'Revenue-Cost-Margin'!AB46</f>
        <v>0</v>
      </c>
      <c r="AD39" s="160">
        <f>'Revenue-Cost-Margin'!AC46</f>
        <v>0</v>
      </c>
      <c r="AE39" s="160">
        <f>'Revenue-Cost-Margin'!AD46</f>
        <v>0</v>
      </c>
      <c r="AF39" s="160">
        <f>'Revenue-Cost-Margin'!AE46</f>
        <v>0</v>
      </c>
      <c r="AG39" s="160">
        <f>'Revenue-Cost-Margin'!AF46</f>
        <v>0</v>
      </c>
      <c r="AH39" s="160">
        <f>'Revenue-Cost-Margin'!AG46</f>
        <v>0</v>
      </c>
      <c r="AI39" s="160">
        <f>'Revenue-Cost-Margin'!AH46</f>
        <v>0</v>
      </c>
      <c r="AJ39" s="160">
        <f>'Revenue-Cost-Margin'!AI46</f>
        <v>0</v>
      </c>
      <c r="AK39" s="160">
        <f>'Revenue-Cost-Margin'!AJ46</f>
        <v>0</v>
      </c>
      <c r="AL39" s="160">
        <f>'Revenue-Cost-Margin'!AK46</f>
        <v>0</v>
      </c>
      <c r="AM39" s="160">
        <f>'Revenue-Cost-Margin'!AL46</f>
        <v>0</v>
      </c>
      <c r="AN39" s="160">
        <f>'Revenue-Cost-Margin'!AM46</f>
        <v>0</v>
      </c>
      <c r="AO39" s="158">
        <f t="shared" si="19"/>
        <v>0</v>
      </c>
    </row>
    <row r="40" spans="1:41" s="128" customFormat="1" x14ac:dyDescent="0.4">
      <c r="A40" s="141" t="s">
        <v>41</v>
      </c>
      <c r="B40" s="170">
        <f t="shared" ref="B40:AO40" si="20">SUM(B36:B39)</f>
        <v>0</v>
      </c>
      <c r="C40" s="170">
        <f>SUM(C36:C39)</f>
        <v>0</v>
      </c>
      <c r="D40" s="170">
        <f t="shared" si="20"/>
        <v>0</v>
      </c>
      <c r="E40" s="170">
        <f t="shared" si="20"/>
        <v>0</v>
      </c>
      <c r="F40" s="170">
        <f t="shared" si="20"/>
        <v>0</v>
      </c>
      <c r="G40" s="170">
        <f t="shared" si="20"/>
        <v>0</v>
      </c>
      <c r="H40" s="170">
        <f t="shared" si="20"/>
        <v>0</v>
      </c>
      <c r="I40" s="170">
        <f t="shared" si="20"/>
        <v>0</v>
      </c>
      <c r="J40" s="170">
        <f t="shared" si="20"/>
        <v>0</v>
      </c>
      <c r="K40" s="170">
        <f t="shared" si="20"/>
        <v>0</v>
      </c>
      <c r="L40" s="170">
        <f t="shared" si="20"/>
        <v>0</v>
      </c>
      <c r="M40" s="170">
        <f t="shared" si="20"/>
        <v>0</v>
      </c>
      <c r="N40" s="170">
        <f t="shared" si="20"/>
        <v>0</v>
      </c>
      <c r="O40" s="158">
        <f>SUM(O36:O39)</f>
        <v>0</v>
      </c>
      <c r="P40" s="170">
        <f t="shared" si="20"/>
        <v>0</v>
      </c>
      <c r="Q40" s="170">
        <f t="shared" si="20"/>
        <v>0</v>
      </c>
      <c r="R40" s="170">
        <f t="shared" si="20"/>
        <v>0</v>
      </c>
      <c r="S40" s="170">
        <f t="shared" si="20"/>
        <v>0</v>
      </c>
      <c r="T40" s="170">
        <f t="shared" si="20"/>
        <v>0</v>
      </c>
      <c r="U40" s="170">
        <f t="shared" si="20"/>
        <v>0</v>
      </c>
      <c r="V40" s="170">
        <f t="shared" si="20"/>
        <v>0</v>
      </c>
      <c r="W40" s="170">
        <f t="shared" si="20"/>
        <v>0</v>
      </c>
      <c r="X40" s="170">
        <f t="shared" si="20"/>
        <v>0</v>
      </c>
      <c r="Y40" s="170">
        <f t="shared" si="20"/>
        <v>0</v>
      </c>
      <c r="Z40" s="170">
        <f t="shared" si="20"/>
        <v>0</v>
      </c>
      <c r="AA40" s="170">
        <f t="shared" si="20"/>
        <v>0</v>
      </c>
      <c r="AB40" s="158">
        <f t="shared" si="20"/>
        <v>0</v>
      </c>
      <c r="AC40" s="170">
        <f t="shared" si="20"/>
        <v>0</v>
      </c>
      <c r="AD40" s="170">
        <f t="shared" si="20"/>
        <v>0</v>
      </c>
      <c r="AE40" s="170">
        <f t="shared" si="20"/>
        <v>0</v>
      </c>
      <c r="AF40" s="170">
        <f t="shared" si="20"/>
        <v>0</v>
      </c>
      <c r="AG40" s="170">
        <f t="shared" si="20"/>
        <v>0</v>
      </c>
      <c r="AH40" s="170">
        <f t="shared" si="20"/>
        <v>0</v>
      </c>
      <c r="AI40" s="170">
        <f t="shared" si="20"/>
        <v>0</v>
      </c>
      <c r="AJ40" s="170">
        <f t="shared" si="20"/>
        <v>0</v>
      </c>
      <c r="AK40" s="170">
        <f t="shared" si="20"/>
        <v>0</v>
      </c>
      <c r="AL40" s="170">
        <f t="shared" si="20"/>
        <v>0</v>
      </c>
      <c r="AM40" s="170">
        <f t="shared" si="20"/>
        <v>0</v>
      </c>
      <c r="AN40" s="170">
        <f t="shared" si="20"/>
        <v>0</v>
      </c>
      <c r="AO40" s="158">
        <f t="shared" si="20"/>
        <v>0</v>
      </c>
    </row>
    <row r="41" spans="1:41" s="128" customFormat="1" x14ac:dyDescent="0.4">
      <c r="A41" s="141" t="s">
        <v>2</v>
      </c>
      <c r="B41" s="170">
        <f t="shared" ref="B41:N41" si="21">B33-B40</f>
        <v>0</v>
      </c>
      <c r="C41" s="170">
        <f t="shared" si="21"/>
        <v>0</v>
      </c>
      <c r="D41" s="170">
        <f t="shared" si="21"/>
        <v>0</v>
      </c>
      <c r="E41" s="170">
        <f t="shared" si="21"/>
        <v>0</v>
      </c>
      <c r="F41" s="170">
        <f t="shared" si="21"/>
        <v>0</v>
      </c>
      <c r="G41" s="170">
        <f t="shared" si="21"/>
        <v>0</v>
      </c>
      <c r="H41" s="170">
        <f t="shared" si="21"/>
        <v>0</v>
      </c>
      <c r="I41" s="170">
        <f t="shared" si="21"/>
        <v>0</v>
      </c>
      <c r="J41" s="170">
        <f t="shared" si="21"/>
        <v>0</v>
      </c>
      <c r="K41" s="170">
        <f t="shared" si="21"/>
        <v>0</v>
      </c>
      <c r="L41" s="170">
        <f t="shared" si="21"/>
        <v>0</v>
      </c>
      <c r="M41" s="170">
        <f t="shared" si="21"/>
        <v>0</v>
      </c>
      <c r="N41" s="170">
        <f t="shared" si="21"/>
        <v>0</v>
      </c>
      <c r="O41" s="158">
        <f>SUM(B41:N41)</f>
        <v>0</v>
      </c>
      <c r="P41" s="170">
        <f t="shared" ref="P41:AN41" si="22">P33-P40</f>
        <v>0</v>
      </c>
      <c r="Q41" s="170">
        <f t="shared" si="22"/>
        <v>0</v>
      </c>
      <c r="R41" s="170">
        <f t="shared" si="22"/>
        <v>0</v>
      </c>
      <c r="S41" s="170">
        <f t="shared" si="22"/>
        <v>0</v>
      </c>
      <c r="T41" s="170">
        <f t="shared" si="22"/>
        <v>0</v>
      </c>
      <c r="U41" s="170">
        <f t="shared" si="22"/>
        <v>0</v>
      </c>
      <c r="V41" s="170">
        <f t="shared" si="22"/>
        <v>0</v>
      </c>
      <c r="W41" s="170">
        <f t="shared" si="22"/>
        <v>0</v>
      </c>
      <c r="X41" s="170">
        <f t="shared" si="22"/>
        <v>0</v>
      </c>
      <c r="Y41" s="170">
        <f t="shared" si="22"/>
        <v>0</v>
      </c>
      <c r="Z41" s="170">
        <f t="shared" si="22"/>
        <v>0</v>
      </c>
      <c r="AA41" s="170">
        <f t="shared" si="22"/>
        <v>0</v>
      </c>
      <c r="AB41" s="158">
        <f t="shared" si="22"/>
        <v>0</v>
      </c>
      <c r="AC41" s="170">
        <f t="shared" si="22"/>
        <v>0</v>
      </c>
      <c r="AD41" s="170">
        <f t="shared" si="22"/>
        <v>0</v>
      </c>
      <c r="AE41" s="170">
        <f t="shared" si="22"/>
        <v>0</v>
      </c>
      <c r="AF41" s="170">
        <f t="shared" si="22"/>
        <v>0</v>
      </c>
      <c r="AG41" s="170">
        <f t="shared" si="22"/>
        <v>0</v>
      </c>
      <c r="AH41" s="170">
        <f t="shared" si="22"/>
        <v>0</v>
      </c>
      <c r="AI41" s="170">
        <f t="shared" si="22"/>
        <v>0</v>
      </c>
      <c r="AJ41" s="170">
        <f t="shared" si="22"/>
        <v>0</v>
      </c>
      <c r="AK41" s="170">
        <f t="shared" si="22"/>
        <v>0</v>
      </c>
      <c r="AL41" s="170">
        <f t="shared" si="22"/>
        <v>0</v>
      </c>
      <c r="AM41" s="170">
        <f t="shared" si="22"/>
        <v>0</v>
      </c>
      <c r="AN41" s="170">
        <f t="shared" si="22"/>
        <v>0</v>
      </c>
      <c r="AO41" s="158">
        <f t="shared" si="6"/>
        <v>0</v>
      </c>
    </row>
    <row r="42" spans="1:41" x14ac:dyDescent="0.4">
      <c r="A42" s="142" t="s">
        <v>3</v>
      </c>
      <c r="B42" s="168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8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8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8"/>
    </row>
    <row r="43" spans="1:41" x14ac:dyDescent="0.4">
      <c r="A43" s="139" t="str">
        <f>'Operating Expenses'!B4</f>
        <v>Advertising</v>
      </c>
      <c r="B43" s="156"/>
      <c r="C43" s="160">
        <f>'Operating Expenses'!$C4</f>
        <v>0</v>
      </c>
      <c r="D43" s="160">
        <f>'Operating Expenses'!$C4</f>
        <v>0</v>
      </c>
      <c r="E43" s="160">
        <f>'Operating Expenses'!$C4</f>
        <v>0</v>
      </c>
      <c r="F43" s="160">
        <f>'Operating Expenses'!$C4</f>
        <v>0</v>
      </c>
      <c r="G43" s="160">
        <f>'Operating Expenses'!$C4</f>
        <v>0</v>
      </c>
      <c r="H43" s="160">
        <f>'Operating Expenses'!$C4</f>
        <v>0</v>
      </c>
      <c r="I43" s="160">
        <f>'Operating Expenses'!$C4</f>
        <v>0</v>
      </c>
      <c r="J43" s="160">
        <f>'Operating Expenses'!$C4</f>
        <v>0</v>
      </c>
      <c r="K43" s="160">
        <f>'Operating Expenses'!$C4</f>
        <v>0</v>
      </c>
      <c r="L43" s="160">
        <f>'Operating Expenses'!$C4</f>
        <v>0</v>
      </c>
      <c r="M43" s="160">
        <f>'Operating Expenses'!$C4</f>
        <v>0</v>
      </c>
      <c r="N43" s="160">
        <f>'Operating Expenses'!$C4</f>
        <v>0</v>
      </c>
      <c r="O43" s="158">
        <f>SUM(C43:N43)</f>
        <v>0</v>
      </c>
      <c r="P43" s="160">
        <f>'Operating Expenses'!$D4</f>
        <v>0</v>
      </c>
      <c r="Q43" s="160">
        <f>'Operating Expenses'!$D4</f>
        <v>0</v>
      </c>
      <c r="R43" s="160">
        <f>'Operating Expenses'!$D4</f>
        <v>0</v>
      </c>
      <c r="S43" s="160">
        <f>'Operating Expenses'!$D4</f>
        <v>0</v>
      </c>
      <c r="T43" s="160">
        <f>'Operating Expenses'!$D4</f>
        <v>0</v>
      </c>
      <c r="U43" s="160">
        <f>'Operating Expenses'!$D4</f>
        <v>0</v>
      </c>
      <c r="V43" s="160">
        <f>'Operating Expenses'!$D4</f>
        <v>0</v>
      </c>
      <c r="W43" s="160">
        <f>'Operating Expenses'!$D4</f>
        <v>0</v>
      </c>
      <c r="X43" s="160">
        <f>'Operating Expenses'!$D4</f>
        <v>0</v>
      </c>
      <c r="Y43" s="160">
        <f>'Operating Expenses'!$D4</f>
        <v>0</v>
      </c>
      <c r="Z43" s="160">
        <f>'Operating Expenses'!$D4</f>
        <v>0</v>
      </c>
      <c r="AA43" s="160">
        <f>'Operating Expenses'!$D4</f>
        <v>0</v>
      </c>
      <c r="AB43" s="158">
        <f>SUM(P43:AA43)</f>
        <v>0</v>
      </c>
      <c r="AC43" s="160">
        <f>'Operating Expenses'!$E4</f>
        <v>0</v>
      </c>
      <c r="AD43" s="160">
        <f>'Operating Expenses'!$E4</f>
        <v>0</v>
      </c>
      <c r="AE43" s="160">
        <f>'Operating Expenses'!$E4</f>
        <v>0</v>
      </c>
      <c r="AF43" s="160">
        <f>'Operating Expenses'!$E4</f>
        <v>0</v>
      </c>
      <c r="AG43" s="160">
        <f>'Operating Expenses'!$E4</f>
        <v>0</v>
      </c>
      <c r="AH43" s="160">
        <f>'Operating Expenses'!$E4</f>
        <v>0</v>
      </c>
      <c r="AI43" s="160">
        <f>'Operating Expenses'!$E4</f>
        <v>0</v>
      </c>
      <c r="AJ43" s="160">
        <f>'Operating Expenses'!$E4</f>
        <v>0</v>
      </c>
      <c r="AK43" s="160">
        <f>'Operating Expenses'!$E4</f>
        <v>0</v>
      </c>
      <c r="AL43" s="160">
        <f>'Operating Expenses'!$E4</f>
        <v>0</v>
      </c>
      <c r="AM43" s="160">
        <f>'Operating Expenses'!$E4</f>
        <v>0</v>
      </c>
      <c r="AN43" s="160">
        <f>'Operating Expenses'!$E4</f>
        <v>0</v>
      </c>
      <c r="AO43" s="158">
        <f>SUM(AC43:AN43)</f>
        <v>0</v>
      </c>
    </row>
    <row r="44" spans="1:41" x14ac:dyDescent="0.4">
      <c r="A44" s="139" t="str">
        <f>'Operating Expenses'!B5</f>
        <v>Bank Fees</v>
      </c>
      <c r="B44" s="156"/>
      <c r="C44" s="160">
        <f>'Operating Expenses'!$C5</f>
        <v>0</v>
      </c>
      <c r="D44" s="160">
        <f>'Operating Expenses'!$C5</f>
        <v>0</v>
      </c>
      <c r="E44" s="160">
        <f>'Operating Expenses'!$C5</f>
        <v>0</v>
      </c>
      <c r="F44" s="160">
        <f>'Operating Expenses'!$C5</f>
        <v>0</v>
      </c>
      <c r="G44" s="160">
        <f>'Operating Expenses'!$C5</f>
        <v>0</v>
      </c>
      <c r="H44" s="160">
        <f>'Operating Expenses'!$C5</f>
        <v>0</v>
      </c>
      <c r="I44" s="160">
        <f>'Operating Expenses'!$C5</f>
        <v>0</v>
      </c>
      <c r="J44" s="160">
        <f>'Operating Expenses'!$C5</f>
        <v>0</v>
      </c>
      <c r="K44" s="160">
        <f>'Operating Expenses'!$C5</f>
        <v>0</v>
      </c>
      <c r="L44" s="160">
        <f>'Operating Expenses'!$C5</f>
        <v>0</v>
      </c>
      <c r="M44" s="160">
        <f>'Operating Expenses'!$C5</f>
        <v>0</v>
      </c>
      <c r="N44" s="160">
        <f>'Operating Expenses'!$C5</f>
        <v>0</v>
      </c>
      <c r="O44" s="158">
        <f t="shared" ref="O44:O70" si="23">SUM(C44:N44)</f>
        <v>0</v>
      </c>
      <c r="P44" s="160">
        <f>'Operating Expenses'!$D5</f>
        <v>0</v>
      </c>
      <c r="Q44" s="160">
        <f>'Operating Expenses'!$D5</f>
        <v>0</v>
      </c>
      <c r="R44" s="160">
        <f>'Operating Expenses'!$D5</f>
        <v>0</v>
      </c>
      <c r="S44" s="160">
        <f>'Operating Expenses'!$D5</f>
        <v>0</v>
      </c>
      <c r="T44" s="160">
        <f>'Operating Expenses'!$D5</f>
        <v>0</v>
      </c>
      <c r="U44" s="160">
        <f>'Operating Expenses'!$D5</f>
        <v>0</v>
      </c>
      <c r="V44" s="160">
        <f>'Operating Expenses'!$D5</f>
        <v>0</v>
      </c>
      <c r="W44" s="160">
        <f>'Operating Expenses'!$D5</f>
        <v>0</v>
      </c>
      <c r="X44" s="160">
        <f>'Operating Expenses'!$D5</f>
        <v>0</v>
      </c>
      <c r="Y44" s="160">
        <f>'Operating Expenses'!$D5</f>
        <v>0</v>
      </c>
      <c r="Z44" s="160">
        <f>'Operating Expenses'!$D5</f>
        <v>0</v>
      </c>
      <c r="AA44" s="160">
        <f>'Operating Expenses'!$D5</f>
        <v>0</v>
      </c>
      <c r="AB44" s="158">
        <f t="shared" ref="AB44:AB70" si="24">SUM(P44:AA44)</f>
        <v>0</v>
      </c>
      <c r="AC44" s="160">
        <f>'Operating Expenses'!$E5</f>
        <v>0</v>
      </c>
      <c r="AD44" s="160">
        <f>'Operating Expenses'!$E5</f>
        <v>0</v>
      </c>
      <c r="AE44" s="160">
        <f>'Operating Expenses'!$E5</f>
        <v>0</v>
      </c>
      <c r="AF44" s="160">
        <f>'Operating Expenses'!$E5</f>
        <v>0</v>
      </c>
      <c r="AG44" s="160">
        <f>'Operating Expenses'!$E5</f>
        <v>0</v>
      </c>
      <c r="AH44" s="160">
        <f>'Operating Expenses'!$E5</f>
        <v>0</v>
      </c>
      <c r="AI44" s="160">
        <f>'Operating Expenses'!$E5</f>
        <v>0</v>
      </c>
      <c r="AJ44" s="160">
        <f>'Operating Expenses'!$E5</f>
        <v>0</v>
      </c>
      <c r="AK44" s="160">
        <f>'Operating Expenses'!$E5</f>
        <v>0</v>
      </c>
      <c r="AL44" s="160">
        <f>'Operating Expenses'!$E5</f>
        <v>0</v>
      </c>
      <c r="AM44" s="160">
        <f>'Operating Expenses'!$E5</f>
        <v>0</v>
      </c>
      <c r="AN44" s="160">
        <f>'Operating Expenses'!$E5</f>
        <v>0</v>
      </c>
      <c r="AO44" s="158">
        <f t="shared" ref="AO44:AO70" si="25">SUM(AC44:AN44)</f>
        <v>0</v>
      </c>
    </row>
    <row r="45" spans="1:41" x14ac:dyDescent="0.4">
      <c r="A45" s="139" t="str">
        <f>'Operating Expenses'!B6</f>
        <v>Conferences/Tradeshows</v>
      </c>
      <c r="B45" s="156"/>
      <c r="C45" s="160">
        <f>'Operating Expenses'!$C6</f>
        <v>0</v>
      </c>
      <c r="D45" s="160">
        <f>'Operating Expenses'!$C6</f>
        <v>0</v>
      </c>
      <c r="E45" s="160">
        <f>'Operating Expenses'!$C6</f>
        <v>0</v>
      </c>
      <c r="F45" s="160">
        <f>'Operating Expenses'!$C6</f>
        <v>0</v>
      </c>
      <c r="G45" s="160">
        <f>'Operating Expenses'!$C6</f>
        <v>0</v>
      </c>
      <c r="H45" s="160">
        <f>'Operating Expenses'!$C6</f>
        <v>0</v>
      </c>
      <c r="I45" s="160">
        <f>'Operating Expenses'!$C6</f>
        <v>0</v>
      </c>
      <c r="J45" s="160">
        <f>'Operating Expenses'!$C6</f>
        <v>0</v>
      </c>
      <c r="K45" s="160">
        <f>'Operating Expenses'!$C6</f>
        <v>0</v>
      </c>
      <c r="L45" s="160">
        <f>'Operating Expenses'!$C6</f>
        <v>0</v>
      </c>
      <c r="M45" s="160">
        <f>'Operating Expenses'!$C6</f>
        <v>0</v>
      </c>
      <c r="N45" s="160">
        <f>'Operating Expenses'!$C6</f>
        <v>0</v>
      </c>
      <c r="O45" s="158">
        <f t="shared" si="23"/>
        <v>0</v>
      </c>
      <c r="P45" s="160">
        <f>'Operating Expenses'!$D6</f>
        <v>0</v>
      </c>
      <c r="Q45" s="160">
        <f>'Operating Expenses'!$D6</f>
        <v>0</v>
      </c>
      <c r="R45" s="160">
        <f>'Operating Expenses'!$D6</f>
        <v>0</v>
      </c>
      <c r="S45" s="160">
        <f>'Operating Expenses'!$D6</f>
        <v>0</v>
      </c>
      <c r="T45" s="160">
        <f>'Operating Expenses'!$D6</f>
        <v>0</v>
      </c>
      <c r="U45" s="160">
        <f>'Operating Expenses'!$D6</f>
        <v>0</v>
      </c>
      <c r="V45" s="160">
        <f>'Operating Expenses'!$D6</f>
        <v>0</v>
      </c>
      <c r="W45" s="160">
        <f>'Operating Expenses'!$D6</f>
        <v>0</v>
      </c>
      <c r="X45" s="160">
        <f>'Operating Expenses'!$D6</f>
        <v>0</v>
      </c>
      <c r="Y45" s="160">
        <f>'Operating Expenses'!$D6</f>
        <v>0</v>
      </c>
      <c r="Z45" s="160">
        <f>'Operating Expenses'!$D6</f>
        <v>0</v>
      </c>
      <c r="AA45" s="160">
        <f>'Operating Expenses'!$D6</f>
        <v>0</v>
      </c>
      <c r="AB45" s="158">
        <f t="shared" si="24"/>
        <v>0</v>
      </c>
      <c r="AC45" s="160">
        <f>'Operating Expenses'!$E6</f>
        <v>0</v>
      </c>
      <c r="AD45" s="160">
        <f>'Operating Expenses'!$E6</f>
        <v>0</v>
      </c>
      <c r="AE45" s="160">
        <f>'Operating Expenses'!$E6</f>
        <v>0</v>
      </c>
      <c r="AF45" s="160">
        <f>'Operating Expenses'!$E6</f>
        <v>0</v>
      </c>
      <c r="AG45" s="160">
        <f>'Operating Expenses'!$E6</f>
        <v>0</v>
      </c>
      <c r="AH45" s="160">
        <f>'Operating Expenses'!$E6</f>
        <v>0</v>
      </c>
      <c r="AI45" s="160">
        <f>'Operating Expenses'!$E6</f>
        <v>0</v>
      </c>
      <c r="AJ45" s="160">
        <f>'Operating Expenses'!$E6</f>
        <v>0</v>
      </c>
      <c r="AK45" s="160">
        <f>'Operating Expenses'!$E6</f>
        <v>0</v>
      </c>
      <c r="AL45" s="160">
        <f>'Operating Expenses'!$E6</f>
        <v>0</v>
      </c>
      <c r="AM45" s="160">
        <f>'Operating Expenses'!$E6</f>
        <v>0</v>
      </c>
      <c r="AN45" s="160">
        <f>'Operating Expenses'!$E6</f>
        <v>0</v>
      </c>
      <c r="AO45" s="158">
        <f t="shared" si="25"/>
        <v>0</v>
      </c>
    </row>
    <row r="46" spans="1:41" x14ac:dyDescent="0.4">
      <c r="A46" s="139" t="str">
        <f>'Operating Expenses'!B7</f>
        <v>Contract Labor (not COGS)</v>
      </c>
      <c r="B46" s="156"/>
      <c r="C46" s="160">
        <f>'Operating Expenses'!$C7</f>
        <v>0</v>
      </c>
      <c r="D46" s="160">
        <f>'Operating Expenses'!$C7</f>
        <v>0</v>
      </c>
      <c r="E46" s="160">
        <f>'Operating Expenses'!$C7</f>
        <v>0</v>
      </c>
      <c r="F46" s="160">
        <f>'Operating Expenses'!$C7</f>
        <v>0</v>
      </c>
      <c r="G46" s="160">
        <f>'Operating Expenses'!$C7</f>
        <v>0</v>
      </c>
      <c r="H46" s="160">
        <f>'Operating Expenses'!$C7</f>
        <v>0</v>
      </c>
      <c r="I46" s="160">
        <f>'Operating Expenses'!$C7</f>
        <v>0</v>
      </c>
      <c r="J46" s="160">
        <f>'Operating Expenses'!$C7</f>
        <v>0</v>
      </c>
      <c r="K46" s="160">
        <f>'Operating Expenses'!$C7</f>
        <v>0</v>
      </c>
      <c r="L46" s="160">
        <f>'Operating Expenses'!$C7</f>
        <v>0</v>
      </c>
      <c r="M46" s="160">
        <f>'Operating Expenses'!$C7</f>
        <v>0</v>
      </c>
      <c r="N46" s="160">
        <f>'Operating Expenses'!$C7</f>
        <v>0</v>
      </c>
      <c r="O46" s="158">
        <f t="shared" si="23"/>
        <v>0</v>
      </c>
      <c r="P46" s="160">
        <f>'Operating Expenses'!$D7</f>
        <v>0</v>
      </c>
      <c r="Q46" s="160">
        <f>'Operating Expenses'!$D7</f>
        <v>0</v>
      </c>
      <c r="R46" s="160">
        <f>'Operating Expenses'!$D7</f>
        <v>0</v>
      </c>
      <c r="S46" s="160">
        <f>'Operating Expenses'!$D7</f>
        <v>0</v>
      </c>
      <c r="T46" s="160">
        <f>'Operating Expenses'!$D7</f>
        <v>0</v>
      </c>
      <c r="U46" s="160">
        <f>'Operating Expenses'!$D7</f>
        <v>0</v>
      </c>
      <c r="V46" s="160">
        <f>'Operating Expenses'!$D7</f>
        <v>0</v>
      </c>
      <c r="W46" s="160">
        <f>'Operating Expenses'!$D7</f>
        <v>0</v>
      </c>
      <c r="X46" s="160">
        <f>'Operating Expenses'!$D7</f>
        <v>0</v>
      </c>
      <c r="Y46" s="160">
        <f>'Operating Expenses'!$D7</f>
        <v>0</v>
      </c>
      <c r="Z46" s="160">
        <f>'Operating Expenses'!$D7</f>
        <v>0</v>
      </c>
      <c r="AA46" s="160">
        <f>'Operating Expenses'!$D7</f>
        <v>0</v>
      </c>
      <c r="AB46" s="158">
        <f t="shared" si="24"/>
        <v>0</v>
      </c>
      <c r="AC46" s="160">
        <f>'Operating Expenses'!$E7</f>
        <v>0</v>
      </c>
      <c r="AD46" s="160">
        <f>'Operating Expenses'!$E7</f>
        <v>0</v>
      </c>
      <c r="AE46" s="160">
        <f>'Operating Expenses'!$E7</f>
        <v>0</v>
      </c>
      <c r="AF46" s="160">
        <f>'Operating Expenses'!$E7</f>
        <v>0</v>
      </c>
      <c r="AG46" s="160">
        <f>'Operating Expenses'!$E7</f>
        <v>0</v>
      </c>
      <c r="AH46" s="160">
        <f>'Operating Expenses'!$E7</f>
        <v>0</v>
      </c>
      <c r="AI46" s="160">
        <f>'Operating Expenses'!$E7</f>
        <v>0</v>
      </c>
      <c r="AJ46" s="160">
        <f>'Operating Expenses'!$E7</f>
        <v>0</v>
      </c>
      <c r="AK46" s="160">
        <f>'Operating Expenses'!$E7</f>
        <v>0</v>
      </c>
      <c r="AL46" s="160">
        <f>'Operating Expenses'!$E7</f>
        <v>0</v>
      </c>
      <c r="AM46" s="160">
        <f>'Operating Expenses'!$E7</f>
        <v>0</v>
      </c>
      <c r="AN46" s="160">
        <f>'Operating Expenses'!$E7</f>
        <v>0</v>
      </c>
      <c r="AO46" s="158">
        <f t="shared" si="25"/>
        <v>0</v>
      </c>
    </row>
    <row r="47" spans="1:41" x14ac:dyDescent="0.4">
      <c r="A47" s="139" t="str">
        <f>'Operating Expenses'!B8</f>
        <v>Fuel</v>
      </c>
      <c r="B47" s="156"/>
      <c r="C47" s="160">
        <f>'Operating Expenses'!$C8</f>
        <v>0</v>
      </c>
      <c r="D47" s="160">
        <f>'Operating Expenses'!$C8</f>
        <v>0</v>
      </c>
      <c r="E47" s="160">
        <f>'Operating Expenses'!$C8</f>
        <v>0</v>
      </c>
      <c r="F47" s="160">
        <f>'Operating Expenses'!$C8</f>
        <v>0</v>
      </c>
      <c r="G47" s="160">
        <f>'Operating Expenses'!$C8</f>
        <v>0</v>
      </c>
      <c r="H47" s="160">
        <f>'Operating Expenses'!$C8</f>
        <v>0</v>
      </c>
      <c r="I47" s="160">
        <f>'Operating Expenses'!$C8</f>
        <v>0</v>
      </c>
      <c r="J47" s="160">
        <f>'Operating Expenses'!$C8</f>
        <v>0</v>
      </c>
      <c r="K47" s="160">
        <f>'Operating Expenses'!$C8</f>
        <v>0</v>
      </c>
      <c r="L47" s="160">
        <f>'Operating Expenses'!$C8</f>
        <v>0</v>
      </c>
      <c r="M47" s="160">
        <f>'Operating Expenses'!$C8</f>
        <v>0</v>
      </c>
      <c r="N47" s="160">
        <f>'Operating Expenses'!$C8</f>
        <v>0</v>
      </c>
      <c r="O47" s="158">
        <f t="shared" si="23"/>
        <v>0</v>
      </c>
      <c r="P47" s="160">
        <f>'Operating Expenses'!$D8</f>
        <v>0</v>
      </c>
      <c r="Q47" s="160">
        <f>'Operating Expenses'!$D8</f>
        <v>0</v>
      </c>
      <c r="R47" s="160">
        <f>'Operating Expenses'!$D8</f>
        <v>0</v>
      </c>
      <c r="S47" s="160">
        <f>'Operating Expenses'!$D8</f>
        <v>0</v>
      </c>
      <c r="T47" s="160">
        <f>'Operating Expenses'!$D8</f>
        <v>0</v>
      </c>
      <c r="U47" s="160">
        <f>'Operating Expenses'!$D8</f>
        <v>0</v>
      </c>
      <c r="V47" s="160">
        <f>'Operating Expenses'!$D8</f>
        <v>0</v>
      </c>
      <c r="W47" s="160">
        <f>'Operating Expenses'!$D8</f>
        <v>0</v>
      </c>
      <c r="X47" s="160">
        <f>'Operating Expenses'!$D8</f>
        <v>0</v>
      </c>
      <c r="Y47" s="160">
        <f>'Operating Expenses'!$D8</f>
        <v>0</v>
      </c>
      <c r="Z47" s="160">
        <f>'Operating Expenses'!$D8</f>
        <v>0</v>
      </c>
      <c r="AA47" s="160">
        <f>'Operating Expenses'!$D8</f>
        <v>0</v>
      </c>
      <c r="AB47" s="158">
        <f t="shared" si="24"/>
        <v>0</v>
      </c>
      <c r="AC47" s="160">
        <f>'Operating Expenses'!$E8</f>
        <v>0</v>
      </c>
      <c r="AD47" s="160">
        <f>'Operating Expenses'!$E8</f>
        <v>0</v>
      </c>
      <c r="AE47" s="160">
        <f>'Operating Expenses'!$E8</f>
        <v>0</v>
      </c>
      <c r="AF47" s="160">
        <f>'Operating Expenses'!$E8</f>
        <v>0</v>
      </c>
      <c r="AG47" s="160">
        <f>'Operating Expenses'!$E8</f>
        <v>0</v>
      </c>
      <c r="AH47" s="160">
        <f>'Operating Expenses'!$E8</f>
        <v>0</v>
      </c>
      <c r="AI47" s="160">
        <f>'Operating Expenses'!$E8</f>
        <v>0</v>
      </c>
      <c r="AJ47" s="160">
        <f>'Operating Expenses'!$E8</f>
        <v>0</v>
      </c>
      <c r="AK47" s="160">
        <f>'Operating Expenses'!$E8</f>
        <v>0</v>
      </c>
      <c r="AL47" s="160">
        <f>'Operating Expenses'!$E8</f>
        <v>0</v>
      </c>
      <c r="AM47" s="160">
        <f>'Operating Expenses'!$E8</f>
        <v>0</v>
      </c>
      <c r="AN47" s="160">
        <f>'Operating Expenses'!$E8</f>
        <v>0</v>
      </c>
      <c r="AO47" s="158">
        <f t="shared" si="25"/>
        <v>0</v>
      </c>
    </row>
    <row r="48" spans="1:41" x14ac:dyDescent="0.4">
      <c r="A48" s="139" t="str">
        <f>'Operating Expenses'!B9</f>
        <v>Insurance (commercial liability)</v>
      </c>
      <c r="B48" s="156"/>
      <c r="C48" s="160">
        <f>'Operating Expenses'!$C9</f>
        <v>0</v>
      </c>
      <c r="D48" s="160">
        <f>'Operating Expenses'!$C9</f>
        <v>0</v>
      </c>
      <c r="E48" s="160">
        <f>'Operating Expenses'!$C9</f>
        <v>0</v>
      </c>
      <c r="F48" s="160">
        <f>'Operating Expenses'!$C9</f>
        <v>0</v>
      </c>
      <c r="G48" s="160">
        <f>'Operating Expenses'!$C9</f>
        <v>0</v>
      </c>
      <c r="H48" s="160">
        <f>'Operating Expenses'!$C9</f>
        <v>0</v>
      </c>
      <c r="I48" s="160">
        <f>'Operating Expenses'!$C9</f>
        <v>0</v>
      </c>
      <c r="J48" s="160">
        <f>'Operating Expenses'!$C9</f>
        <v>0</v>
      </c>
      <c r="K48" s="160">
        <f>'Operating Expenses'!$C9</f>
        <v>0</v>
      </c>
      <c r="L48" s="160">
        <f>'Operating Expenses'!$C9</f>
        <v>0</v>
      </c>
      <c r="M48" s="160">
        <f>'Operating Expenses'!$C9</f>
        <v>0</v>
      </c>
      <c r="N48" s="160">
        <f>'Operating Expenses'!$C9</f>
        <v>0</v>
      </c>
      <c r="O48" s="158">
        <f t="shared" si="23"/>
        <v>0</v>
      </c>
      <c r="P48" s="160">
        <f>'Operating Expenses'!$D9</f>
        <v>0</v>
      </c>
      <c r="Q48" s="160">
        <f>'Operating Expenses'!$D9</f>
        <v>0</v>
      </c>
      <c r="R48" s="160">
        <f>'Operating Expenses'!$D9</f>
        <v>0</v>
      </c>
      <c r="S48" s="160">
        <f>'Operating Expenses'!$D9</f>
        <v>0</v>
      </c>
      <c r="T48" s="160">
        <f>'Operating Expenses'!$D9</f>
        <v>0</v>
      </c>
      <c r="U48" s="160">
        <f>'Operating Expenses'!$D9</f>
        <v>0</v>
      </c>
      <c r="V48" s="160">
        <f>'Operating Expenses'!$D9</f>
        <v>0</v>
      </c>
      <c r="W48" s="160">
        <f>'Operating Expenses'!$D9</f>
        <v>0</v>
      </c>
      <c r="X48" s="160">
        <f>'Operating Expenses'!$D9</f>
        <v>0</v>
      </c>
      <c r="Y48" s="160">
        <f>'Operating Expenses'!$D9</f>
        <v>0</v>
      </c>
      <c r="Z48" s="160">
        <f>'Operating Expenses'!$D9</f>
        <v>0</v>
      </c>
      <c r="AA48" s="160">
        <f>'Operating Expenses'!$D9</f>
        <v>0</v>
      </c>
      <c r="AB48" s="158">
        <f t="shared" si="24"/>
        <v>0</v>
      </c>
      <c r="AC48" s="160">
        <f>'Operating Expenses'!$E9</f>
        <v>0</v>
      </c>
      <c r="AD48" s="160">
        <f>'Operating Expenses'!$E9</f>
        <v>0</v>
      </c>
      <c r="AE48" s="160">
        <f>'Operating Expenses'!$E9</f>
        <v>0</v>
      </c>
      <c r="AF48" s="160">
        <f>'Operating Expenses'!$E9</f>
        <v>0</v>
      </c>
      <c r="AG48" s="160">
        <f>'Operating Expenses'!$E9</f>
        <v>0</v>
      </c>
      <c r="AH48" s="160">
        <f>'Operating Expenses'!$E9</f>
        <v>0</v>
      </c>
      <c r="AI48" s="160">
        <f>'Operating Expenses'!$E9</f>
        <v>0</v>
      </c>
      <c r="AJ48" s="160">
        <f>'Operating Expenses'!$E9</f>
        <v>0</v>
      </c>
      <c r="AK48" s="160">
        <f>'Operating Expenses'!$E9</f>
        <v>0</v>
      </c>
      <c r="AL48" s="160">
        <f>'Operating Expenses'!$E9</f>
        <v>0</v>
      </c>
      <c r="AM48" s="160">
        <f>'Operating Expenses'!$E9</f>
        <v>0</v>
      </c>
      <c r="AN48" s="160">
        <f>'Operating Expenses'!$E9</f>
        <v>0</v>
      </c>
      <c r="AO48" s="158">
        <f t="shared" si="25"/>
        <v>0</v>
      </c>
    </row>
    <row r="49" spans="1:41" x14ac:dyDescent="0.4">
      <c r="A49" s="139" t="str">
        <f>'Operating Expenses'!B10</f>
        <v xml:space="preserve">Licenses </v>
      </c>
      <c r="B49" s="156"/>
      <c r="C49" s="160">
        <f>'Operating Expenses'!$C10</f>
        <v>0</v>
      </c>
      <c r="D49" s="160">
        <f>'Operating Expenses'!$C10</f>
        <v>0</v>
      </c>
      <c r="E49" s="160">
        <f>'Operating Expenses'!$C10</f>
        <v>0</v>
      </c>
      <c r="F49" s="160">
        <f>'Operating Expenses'!$C10</f>
        <v>0</v>
      </c>
      <c r="G49" s="160">
        <f>'Operating Expenses'!$C10</f>
        <v>0</v>
      </c>
      <c r="H49" s="160">
        <f>'Operating Expenses'!$C10</f>
        <v>0</v>
      </c>
      <c r="I49" s="160">
        <f>'Operating Expenses'!$C10</f>
        <v>0</v>
      </c>
      <c r="J49" s="160">
        <f>'Operating Expenses'!$C10</f>
        <v>0</v>
      </c>
      <c r="K49" s="160">
        <f>'Operating Expenses'!$C10</f>
        <v>0</v>
      </c>
      <c r="L49" s="160">
        <f>'Operating Expenses'!$C10</f>
        <v>0</v>
      </c>
      <c r="M49" s="160">
        <f>'Operating Expenses'!$C10</f>
        <v>0</v>
      </c>
      <c r="N49" s="160">
        <f>'Operating Expenses'!$C10</f>
        <v>0</v>
      </c>
      <c r="O49" s="158">
        <f t="shared" si="23"/>
        <v>0</v>
      </c>
      <c r="P49" s="160">
        <f>'Operating Expenses'!$D10</f>
        <v>0</v>
      </c>
      <c r="Q49" s="160">
        <f>'Operating Expenses'!$D10</f>
        <v>0</v>
      </c>
      <c r="R49" s="160">
        <f>'Operating Expenses'!$D10</f>
        <v>0</v>
      </c>
      <c r="S49" s="160">
        <f>'Operating Expenses'!$D10</f>
        <v>0</v>
      </c>
      <c r="T49" s="160">
        <f>'Operating Expenses'!$D10</f>
        <v>0</v>
      </c>
      <c r="U49" s="160">
        <f>'Operating Expenses'!$D10</f>
        <v>0</v>
      </c>
      <c r="V49" s="160">
        <f>'Operating Expenses'!$D10</f>
        <v>0</v>
      </c>
      <c r="W49" s="160">
        <f>'Operating Expenses'!$D10</f>
        <v>0</v>
      </c>
      <c r="X49" s="160">
        <f>'Operating Expenses'!$D10</f>
        <v>0</v>
      </c>
      <c r="Y49" s="160">
        <f>'Operating Expenses'!$D10</f>
        <v>0</v>
      </c>
      <c r="Z49" s="160">
        <f>'Operating Expenses'!$D10</f>
        <v>0</v>
      </c>
      <c r="AA49" s="160">
        <f>'Operating Expenses'!$D10</f>
        <v>0</v>
      </c>
      <c r="AB49" s="158">
        <f t="shared" si="24"/>
        <v>0</v>
      </c>
      <c r="AC49" s="160">
        <f>'Operating Expenses'!$E10</f>
        <v>0</v>
      </c>
      <c r="AD49" s="160">
        <f>'Operating Expenses'!$E10</f>
        <v>0</v>
      </c>
      <c r="AE49" s="160">
        <f>'Operating Expenses'!$E10</f>
        <v>0</v>
      </c>
      <c r="AF49" s="160">
        <f>'Operating Expenses'!$E10</f>
        <v>0</v>
      </c>
      <c r="AG49" s="160">
        <f>'Operating Expenses'!$E10</f>
        <v>0</v>
      </c>
      <c r="AH49" s="160">
        <f>'Operating Expenses'!$E10</f>
        <v>0</v>
      </c>
      <c r="AI49" s="160">
        <f>'Operating Expenses'!$E10</f>
        <v>0</v>
      </c>
      <c r="AJ49" s="160">
        <f>'Operating Expenses'!$E10</f>
        <v>0</v>
      </c>
      <c r="AK49" s="160">
        <f>'Operating Expenses'!$E10</f>
        <v>0</v>
      </c>
      <c r="AL49" s="160">
        <f>'Operating Expenses'!$E10</f>
        <v>0</v>
      </c>
      <c r="AM49" s="160">
        <f>'Operating Expenses'!$E10</f>
        <v>0</v>
      </c>
      <c r="AN49" s="160">
        <f>'Operating Expenses'!$E10</f>
        <v>0</v>
      </c>
      <c r="AO49" s="158">
        <f t="shared" si="25"/>
        <v>0</v>
      </c>
    </row>
    <row r="50" spans="1:41" x14ac:dyDescent="0.4">
      <c r="A50" s="139" t="str">
        <f>'Operating Expenses'!B11</f>
        <v>Legal &amp; Professional</v>
      </c>
      <c r="B50" s="156"/>
      <c r="C50" s="160">
        <f>'Operating Expenses'!$C11</f>
        <v>0</v>
      </c>
      <c r="D50" s="160">
        <f>'Operating Expenses'!$C11</f>
        <v>0</v>
      </c>
      <c r="E50" s="160">
        <f>'Operating Expenses'!$C11</f>
        <v>0</v>
      </c>
      <c r="F50" s="160">
        <f>'Operating Expenses'!$C11</f>
        <v>0</v>
      </c>
      <c r="G50" s="160">
        <f>'Operating Expenses'!$C11</f>
        <v>0</v>
      </c>
      <c r="H50" s="160">
        <f>'Operating Expenses'!$C11</f>
        <v>0</v>
      </c>
      <c r="I50" s="160">
        <f>'Operating Expenses'!$C11</f>
        <v>0</v>
      </c>
      <c r="J50" s="160">
        <f>'Operating Expenses'!$C11</f>
        <v>0</v>
      </c>
      <c r="K50" s="160">
        <f>'Operating Expenses'!$C11</f>
        <v>0</v>
      </c>
      <c r="L50" s="160">
        <f>'Operating Expenses'!$C11</f>
        <v>0</v>
      </c>
      <c r="M50" s="160">
        <f>'Operating Expenses'!$C11</f>
        <v>0</v>
      </c>
      <c r="N50" s="160">
        <f>'Operating Expenses'!$C11</f>
        <v>0</v>
      </c>
      <c r="O50" s="158">
        <f t="shared" si="23"/>
        <v>0</v>
      </c>
      <c r="P50" s="160">
        <f>'Operating Expenses'!$D11</f>
        <v>0</v>
      </c>
      <c r="Q50" s="160">
        <f>'Operating Expenses'!$D11</f>
        <v>0</v>
      </c>
      <c r="R50" s="160">
        <f>'Operating Expenses'!$D11</f>
        <v>0</v>
      </c>
      <c r="S50" s="160">
        <f>'Operating Expenses'!$D11</f>
        <v>0</v>
      </c>
      <c r="T50" s="160">
        <f>'Operating Expenses'!$D11</f>
        <v>0</v>
      </c>
      <c r="U50" s="160">
        <f>'Operating Expenses'!$D11</f>
        <v>0</v>
      </c>
      <c r="V50" s="160">
        <f>'Operating Expenses'!$D11</f>
        <v>0</v>
      </c>
      <c r="W50" s="160">
        <f>'Operating Expenses'!$D11</f>
        <v>0</v>
      </c>
      <c r="X50" s="160">
        <f>'Operating Expenses'!$D11</f>
        <v>0</v>
      </c>
      <c r="Y50" s="160">
        <f>'Operating Expenses'!$D11</f>
        <v>0</v>
      </c>
      <c r="Z50" s="160">
        <f>'Operating Expenses'!$D11</f>
        <v>0</v>
      </c>
      <c r="AA50" s="160">
        <f>'Operating Expenses'!$D11</f>
        <v>0</v>
      </c>
      <c r="AB50" s="158">
        <f t="shared" si="24"/>
        <v>0</v>
      </c>
      <c r="AC50" s="160">
        <f>'Operating Expenses'!$E11</f>
        <v>0</v>
      </c>
      <c r="AD50" s="160">
        <f>'Operating Expenses'!$E11</f>
        <v>0</v>
      </c>
      <c r="AE50" s="160">
        <f>'Operating Expenses'!$E11</f>
        <v>0</v>
      </c>
      <c r="AF50" s="160">
        <f>'Operating Expenses'!$E11</f>
        <v>0</v>
      </c>
      <c r="AG50" s="160">
        <f>'Operating Expenses'!$E11</f>
        <v>0</v>
      </c>
      <c r="AH50" s="160">
        <f>'Operating Expenses'!$E11</f>
        <v>0</v>
      </c>
      <c r="AI50" s="160">
        <f>'Operating Expenses'!$E11</f>
        <v>0</v>
      </c>
      <c r="AJ50" s="160">
        <f>'Operating Expenses'!$E11</f>
        <v>0</v>
      </c>
      <c r="AK50" s="160">
        <f>'Operating Expenses'!$E11</f>
        <v>0</v>
      </c>
      <c r="AL50" s="160">
        <f>'Operating Expenses'!$E11</f>
        <v>0</v>
      </c>
      <c r="AM50" s="160">
        <f>'Operating Expenses'!$E11</f>
        <v>0</v>
      </c>
      <c r="AN50" s="160">
        <f>'Operating Expenses'!$E11</f>
        <v>0</v>
      </c>
      <c r="AO50" s="158">
        <f t="shared" si="25"/>
        <v>0</v>
      </c>
    </row>
    <row r="51" spans="1:41" x14ac:dyDescent="0.4">
      <c r="A51" s="139" t="str">
        <f>'Operating Expenses'!B12</f>
        <v xml:space="preserve">Meals </v>
      </c>
      <c r="B51" s="156"/>
      <c r="C51" s="160">
        <f>'Operating Expenses'!$C12</f>
        <v>0</v>
      </c>
      <c r="D51" s="160">
        <f>'Operating Expenses'!$C12</f>
        <v>0</v>
      </c>
      <c r="E51" s="160">
        <f>'Operating Expenses'!$C12</f>
        <v>0</v>
      </c>
      <c r="F51" s="160">
        <f>'Operating Expenses'!$C12</f>
        <v>0</v>
      </c>
      <c r="G51" s="160">
        <f>'Operating Expenses'!$C12</f>
        <v>0</v>
      </c>
      <c r="H51" s="160">
        <f>'Operating Expenses'!$C12</f>
        <v>0</v>
      </c>
      <c r="I51" s="160">
        <f>'Operating Expenses'!$C12</f>
        <v>0</v>
      </c>
      <c r="J51" s="160">
        <f>'Operating Expenses'!$C12</f>
        <v>0</v>
      </c>
      <c r="K51" s="160">
        <f>'Operating Expenses'!$C12</f>
        <v>0</v>
      </c>
      <c r="L51" s="160">
        <f>'Operating Expenses'!$C12</f>
        <v>0</v>
      </c>
      <c r="M51" s="160">
        <f>'Operating Expenses'!$C12</f>
        <v>0</v>
      </c>
      <c r="N51" s="160">
        <f>'Operating Expenses'!$C12</f>
        <v>0</v>
      </c>
      <c r="O51" s="158">
        <f t="shared" si="23"/>
        <v>0</v>
      </c>
      <c r="P51" s="160">
        <f>'Operating Expenses'!$D12</f>
        <v>0</v>
      </c>
      <c r="Q51" s="160">
        <f>'Operating Expenses'!$D12</f>
        <v>0</v>
      </c>
      <c r="R51" s="160">
        <f>'Operating Expenses'!$D12</f>
        <v>0</v>
      </c>
      <c r="S51" s="160">
        <f>'Operating Expenses'!$D12</f>
        <v>0</v>
      </c>
      <c r="T51" s="160">
        <f>'Operating Expenses'!$D12</f>
        <v>0</v>
      </c>
      <c r="U51" s="160">
        <f>'Operating Expenses'!$D12</f>
        <v>0</v>
      </c>
      <c r="V51" s="160">
        <f>'Operating Expenses'!$D12</f>
        <v>0</v>
      </c>
      <c r="W51" s="160">
        <f>'Operating Expenses'!$D12</f>
        <v>0</v>
      </c>
      <c r="X51" s="160">
        <f>'Operating Expenses'!$D12</f>
        <v>0</v>
      </c>
      <c r="Y51" s="160">
        <f>'Operating Expenses'!$D12</f>
        <v>0</v>
      </c>
      <c r="Z51" s="160">
        <f>'Operating Expenses'!$D12</f>
        <v>0</v>
      </c>
      <c r="AA51" s="160">
        <f>'Operating Expenses'!$D12</f>
        <v>0</v>
      </c>
      <c r="AB51" s="158">
        <f t="shared" si="24"/>
        <v>0</v>
      </c>
      <c r="AC51" s="160">
        <f>'Operating Expenses'!$E12</f>
        <v>0</v>
      </c>
      <c r="AD51" s="160">
        <f>'Operating Expenses'!$E12</f>
        <v>0</v>
      </c>
      <c r="AE51" s="160">
        <f>'Operating Expenses'!$E12</f>
        <v>0</v>
      </c>
      <c r="AF51" s="160">
        <f>'Operating Expenses'!$E12</f>
        <v>0</v>
      </c>
      <c r="AG51" s="160">
        <f>'Operating Expenses'!$E12</f>
        <v>0</v>
      </c>
      <c r="AH51" s="160">
        <f>'Operating Expenses'!$E12</f>
        <v>0</v>
      </c>
      <c r="AI51" s="160">
        <f>'Operating Expenses'!$E12</f>
        <v>0</v>
      </c>
      <c r="AJ51" s="160">
        <f>'Operating Expenses'!$E12</f>
        <v>0</v>
      </c>
      <c r="AK51" s="160">
        <f>'Operating Expenses'!$E12</f>
        <v>0</v>
      </c>
      <c r="AL51" s="160">
        <f>'Operating Expenses'!$E12</f>
        <v>0</v>
      </c>
      <c r="AM51" s="160">
        <f>'Operating Expenses'!$E12</f>
        <v>0</v>
      </c>
      <c r="AN51" s="160">
        <f>'Operating Expenses'!$E12</f>
        <v>0</v>
      </c>
      <c r="AO51" s="158">
        <f t="shared" si="25"/>
        <v>0</v>
      </c>
    </row>
    <row r="52" spans="1:41" x14ac:dyDescent="0.4">
      <c r="A52" s="139" t="str">
        <f>'Operating Expenses'!B13</f>
        <v>Membership Dues</v>
      </c>
      <c r="B52" s="156"/>
      <c r="C52" s="160">
        <f>'Operating Expenses'!$C13</f>
        <v>0</v>
      </c>
      <c r="D52" s="160">
        <f>'Operating Expenses'!$C13</f>
        <v>0</v>
      </c>
      <c r="E52" s="160">
        <f>'Operating Expenses'!$C13</f>
        <v>0</v>
      </c>
      <c r="F52" s="160">
        <f>'Operating Expenses'!$C13</f>
        <v>0</v>
      </c>
      <c r="G52" s="160">
        <f>'Operating Expenses'!$C13</f>
        <v>0</v>
      </c>
      <c r="H52" s="160">
        <f>'Operating Expenses'!$C13</f>
        <v>0</v>
      </c>
      <c r="I52" s="160">
        <f>'Operating Expenses'!$C13</f>
        <v>0</v>
      </c>
      <c r="J52" s="160">
        <f>'Operating Expenses'!$C13</f>
        <v>0</v>
      </c>
      <c r="K52" s="160">
        <f>'Operating Expenses'!$C13</f>
        <v>0</v>
      </c>
      <c r="L52" s="160">
        <f>'Operating Expenses'!$C13</f>
        <v>0</v>
      </c>
      <c r="M52" s="160">
        <f>'Operating Expenses'!$C13</f>
        <v>0</v>
      </c>
      <c r="N52" s="160">
        <f>'Operating Expenses'!$C13</f>
        <v>0</v>
      </c>
      <c r="O52" s="158">
        <f t="shared" si="23"/>
        <v>0</v>
      </c>
      <c r="P52" s="160">
        <f>'Operating Expenses'!$D13</f>
        <v>0</v>
      </c>
      <c r="Q52" s="160">
        <f>'Operating Expenses'!$D13</f>
        <v>0</v>
      </c>
      <c r="R52" s="160">
        <f>'Operating Expenses'!$D13</f>
        <v>0</v>
      </c>
      <c r="S52" s="160">
        <f>'Operating Expenses'!$D13</f>
        <v>0</v>
      </c>
      <c r="T52" s="160">
        <f>'Operating Expenses'!$D13</f>
        <v>0</v>
      </c>
      <c r="U52" s="160">
        <f>'Operating Expenses'!$D13</f>
        <v>0</v>
      </c>
      <c r="V52" s="160">
        <f>'Operating Expenses'!$D13</f>
        <v>0</v>
      </c>
      <c r="W52" s="160">
        <f>'Operating Expenses'!$D13</f>
        <v>0</v>
      </c>
      <c r="X52" s="160">
        <f>'Operating Expenses'!$D13</f>
        <v>0</v>
      </c>
      <c r="Y52" s="160">
        <f>'Operating Expenses'!$D13</f>
        <v>0</v>
      </c>
      <c r="Z52" s="160">
        <f>'Operating Expenses'!$D13</f>
        <v>0</v>
      </c>
      <c r="AA52" s="160">
        <f>'Operating Expenses'!$D13</f>
        <v>0</v>
      </c>
      <c r="AB52" s="158">
        <f t="shared" si="24"/>
        <v>0</v>
      </c>
      <c r="AC52" s="160">
        <f>'Operating Expenses'!$E13</f>
        <v>0</v>
      </c>
      <c r="AD52" s="160">
        <f>'Operating Expenses'!$E13</f>
        <v>0</v>
      </c>
      <c r="AE52" s="160">
        <f>'Operating Expenses'!$E13</f>
        <v>0</v>
      </c>
      <c r="AF52" s="160">
        <f>'Operating Expenses'!$E13</f>
        <v>0</v>
      </c>
      <c r="AG52" s="160">
        <f>'Operating Expenses'!$E13</f>
        <v>0</v>
      </c>
      <c r="AH52" s="160">
        <f>'Operating Expenses'!$E13</f>
        <v>0</v>
      </c>
      <c r="AI52" s="160">
        <f>'Operating Expenses'!$E13</f>
        <v>0</v>
      </c>
      <c r="AJ52" s="160">
        <f>'Operating Expenses'!$E13</f>
        <v>0</v>
      </c>
      <c r="AK52" s="160">
        <f>'Operating Expenses'!$E13</f>
        <v>0</v>
      </c>
      <c r="AL52" s="160">
        <f>'Operating Expenses'!$E13</f>
        <v>0</v>
      </c>
      <c r="AM52" s="160">
        <f>'Operating Expenses'!$E13</f>
        <v>0</v>
      </c>
      <c r="AN52" s="160">
        <f>'Operating Expenses'!$E13</f>
        <v>0</v>
      </c>
      <c r="AO52" s="158">
        <f t="shared" si="25"/>
        <v>0</v>
      </c>
    </row>
    <row r="53" spans="1:41" x14ac:dyDescent="0.4">
      <c r="A53" s="139" t="str">
        <f>'Operating Expenses'!B14</f>
        <v>Phone/Internet</v>
      </c>
      <c r="B53" s="156"/>
      <c r="C53" s="160">
        <f>'Operating Expenses'!$C14</f>
        <v>0</v>
      </c>
      <c r="D53" s="160">
        <f>'Operating Expenses'!$C14</f>
        <v>0</v>
      </c>
      <c r="E53" s="160">
        <f>'Operating Expenses'!$C14</f>
        <v>0</v>
      </c>
      <c r="F53" s="160">
        <f>'Operating Expenses'!$C14</f>
        <v>0</v>
      </c>
      <c r="G53" s="160">
        <f>'Operating Expenses'!$C14</f>
        <v>0</v>
      </c>
      <c r="H53" s="160">
        <f>'Operating Expenses'!$C14</f>
        <v>0</v>
      </c>
      <c r="I53" s="160">
        <f>'Operating Expenses'!$C14</f>
        <v>0</v>
      </c>
      <c r="J53" s="160">
        <f>'Operating Expenses'!$C14</f>
        <v>0</v>
      </c>
      <c r="K53" s="160">
        <f>'Operating Expenses'!$C14</f>
        <v>0</v>
      </c>
      <c r="L53" s="160">
        <f>'Operating Expenses'!$C14</f>
        <v>0</v>
      </c>
      <c r="M53" s="160">
        <f>'Operating Expenses'!$C14</f>
        <v>0</v>
      </c>
      <c r="N53" s="160">
        <f>'Operating Expenses'!$C14</f>
        <v>0</v>
      </c>
      <c r="O53" s="158">
        <f t="shared" si="23"/>
        <v>0</v>
      </c>
      <c r="P53" s="160">
        <f>'Operating Expenses'!$D14</f>
        <v>0</v>
      </c>
      <c r="Q53" s="160">
        <f>'Operating Expenses'!$D14</f>
        <v>0</v>
      </c>
      <c r="R53" s="160">
        <f>'Operating Expenses'!$D14</f>
        <v>0</v>
      </c>
      <c r="S53" s="160">
        <f>'Operating Expenses'!$D14</f>
        <v>0</v>
      </c>
      <c r="T53" s="160">
        <f>'Operating Expenses'!$D14</f>
        <v>0</v>
      </c>
      <c r="U53" s="160">
        <f>'Operating Expenses'!$D14</f>
        <v>0</v>
      </c>
      <c r="V53" s="160">
        <f>'Operating Expenses'!$D14</f>
        <v>0</v>
      </c>
      <c r="W53" s="160">
        <f>'Operating Expenses'!$D14</f>
        <v>0</v>
      </c>
      <c r="X53" s="160">
        <f>'Operating Expenses'!$D14</f>
        <v>0</v>
      </c>
      <c r="Y53" s="160">
        <f>'Operating Expenses'!$D14</f>
        <v>0</v>
      </c>
      <c r="Z53" s="160">
        <f>'Operating Expenses'!$D14</f>
        <v>0</v>
      </c>
      <c r="AA53" s="160">
        <f>'Operating Expenses'!$D14</f>
        <v>0</v>
      </c>
      <c r="AB53" s="158">
        <f t="shared" si="24"/>
        <v>0</v>
      </c>
      <c r="AC53" s="160">
        <f>'Operating Expenses'!$E14</f>
        <v>0</v>
      </c>
      <c r="AD53" s="160">
        <f>'Operating Expenses'!$E14</f>
        <v>0</v>
      </c>
      <c r="AE53" s="160">
        <f>'Operating Expenses'!$E14</f>
        <v>0</v>
      </c>
      <c r="AF53" s="160">
        <f>'Operating Expenses'!$E14</f>
        <v>0</v>
      </c>
      <c r="AG53" s="160">
        <f>'Operating Expenses'!$E14</f>
        <v>0</v>
      </c>
      <c r="AH53" s="160">
        <f>'Operating Expenses'!$E14</f>
        <v>0</v>
      </c>
      <c r="AI53" s="160">
        <f>'Operating Expenses'!$E14</f>
        <v>0</v>
      </c>
      <c r="AJ53" s="160">
        <f>'Operating Expenses'!$E14</f>
        <v>0</v>
      </c>
      <c r="AK53" s="160">
        <f>'Operating Expenses'!$E14</f>
        <v>0</v>
      </c>
      <c r="AL53" s="160">
        <f>'Operating Expenses'!$E14</f>
        <v>0</v>
      </c>
      <c r="AM53" s="160">
        <f>'Operating Expenses'!$E14</f>
        <v>0</v>
      </c>
      <c r="AN53" s="160">
        <f>'Operating Expenses'!$E14</f>
        <v>0</v>
      </c>
      <c r="AO53" s="158">
        <f t="shared" si="25"/>
        <v>0</v>
      </c>
    </row>
    <row r="54" spans="1:41" x14ac:dyDescent="0.4">
      <c r="A54" s="139" t="str">
        <f>'Operating Expenses'!B15</f>
        <v>Postage/Shipping (not COGS)</v>
      </c>
      <c r="B54" s="156"/>
      <c r="C54" s="160">
        <f>'Operating Expenses'!$C15</f>
        <v>0</v>
      </c>
      <c r="D54" s="160">
        <f>'Operating Expenses'!$C15</f>
        <v>0</v>
      </c>
      <c r="E54" s="160">
        <f>'Operating Expenses'!$C15</f>
        <v>0</v>
      </c>
      <c r="F54" s="160">
        <f>'Operating Expenses'!$C15</f>
        <v>0</v>
      </c>
      <c r="G54" s="160">
        <f>'Operating Expenses'!$C15</f>
        <v>0</v>
      </c>
      <c r="H54" s="160">
        <f>'Operating Expenses'!$C15</f>
        <v>0</v>
      </c>
      <c r="I54" s="160">
        <f>'Operating Expenses'!$C15</f>
        <v>0</v>
      </c>
      <c r="J54" s="160">
        <f>'Operating Expenses'!$C15</f>
        <v>0</v>
      </c>
      <c r="K54" s="160">
        <f>'Operating Expenses'!$C15</f>
        <v>0</v>
      </c>
      <c r="L54" s="160">
        <f>'Operating Expenses'!$C15</f>
        <v>0</v>
      </c>
      <c r="M54" s="160">
        <f>'Operating Expenses'!$C15</f>
        <v>0</v>
      </c>
      <c r="N54" s="160">
        <f>'Operating Expenses'!$C15</f>
        <v>0</v>
      </c>
      <c r="O54" s="158">
        <f t="shared" si="23"/>
        <v>0</v>
      </c>
      <c r="P54" s="160">
        <f>'Operating Expenses'!$D15</f>
        <v>0</v>
      </c>
      <c r="Q54" s="160">
        <f>'Operating Expenses'!$D15</f>
        <v>0</v>
      </c>
      <c r="R54" s="160">
        <f>'Operating Expenses'!$D15</f>
        <v>0</v>
      </c>
      <c r="S54" s="160">
        <f>'Operating Expenses'!$D15</f>
        <v>0</v>
      </c>
      <c r="T54" s="160">
        <f>'Operating Expenses'!$D15</f>
        <v>0</v>
      </c>
      <c r="U54" s="160">
        <f>'Operating Expenses'!$D15</f>
        <v>0</v>
      </c>
      <c r="V54" s="160">
        <f>'Operating Expenses'!$D15</f>
        <v>0</v>
      </c>
      <c r="W54" s="160">
        <f>'Operating Expenses'!$D15</f>
        <v>0</v>
      </c>
      <c r="X54" s="160">
        <f>'Operating Expenses'!$D15</f>
        <v>0</v>
      </c>
      <c r="Y54" s="160">
        <f>'Operating Expenses'!$D15</f>
        <v>0</v>
      </c>
      <c r="Z54" s="160">
        <f>'Operating Expenses'!$D15</f>
        <v>0</v>
      </c>
      <c r="AA54" s="160">
        <f>'Operating Expenses'!$D15</f>
        <v>0</v>
      </c>
      <c r="AB54" s="158">
        <f t="shared" si="24"/>
        <v>0</v>
      </c>
      <c r="AC54" s="160">
        <f>'Operating Expenses'!$E15</f>
        <v>0</v>
      </c>
      <c r="AD54" s="160">
        <f>'Operating Expenses'!$E15</f>
        <v>0</v>
      </c>
      <c r="AE54" s="160">
        <f>'Operating Expenses'!$E15</f>
        <v>0</v>
      </c>
      <c r="AF54" s="160">
        <f>'Operating Expenses'!$E15</f>
        <v>0</v>
      </c>
      <c r="AG54" s="160">
        <f>'Operating Expenses'!$E15</f>
        <v>0</v>
      </c>
      <c r="AH54" s="160">
        <f>'Operating Expenses'!$E15</f>
        <v>0</v>
      </c>
      <c r="AI54" s="160">
        <f>'Operating Expenses'!$E15</f>
        <v>0</v>
      </c>
      <c r="AJ54" s="160">
        <f>'Operating Expenses'!$E15</f>
        <v>0</v>
      </c>
      <c r="AK54" s="160">
        <f>'Operating Expenses'!$E15</f>
        <v>0</v>
      </c>
      <c r="AL54" s="160">
        <f>'Operating Expenses'!$E15</f>
        <v>0</v>
      </c>
      <c r="AM54" s="160">
        <f>'Operating Expenses'!$E15</f>
        <v>0</v>
      </c>
      <c r="AN54" s="160">
        <f>'Operating Expenses'!$E15</f>
        <v>0</v>
      </c>
      <c r="AO54" s="158">
        <f t="shared" si="25"/>
        <v>0</v>
      </c>
    </row>
    <row r="55" spans="1:41" x14ac:dyDescent="0.4">
      <c r="A55" s="139" t="str">
        <f>'Operating Expenses'!B16</f>
        <v>Rent or Lease - facility</v>
      </c>
      <c r="B55" s="156"/>
      <c r="C55" s="160">
        <f>'Operating Expenses'!$C16</f>
        <v>0</v>
      </c>
      <c r="D55" s="160">
        <f>'Operating Expenses'!$C16</f>
        <v>0</v>
      </c>
      <c r="E55" s="160">
        <f>'Operating Expenses'!$C16</f>
        <v>0</v>
      </c>
      <c r="F55" s="160">
        <f>'Operating Expenses'!$C16</f>
        <v>0</v>
      </c>
      <c r="G55" s="160">
        <f>'Operating Expenses'!$C16</f>
        <v>0</v>
      </c>
      <c r="H55" s="160">
        <f>'Operating Expenses'!$C16</f>
        <v>0</v>
      </c>
      <c r="I55" s="160">
        <f>'Operating Expenses'!$C16</f>
        <v>0</v>
      </c>
      <c r="J55" s="160">
        <f>'Operating Expenses'!$C16</f>
        <v>0</v>
      </c>
      <c r="K55" s="160">
        <f>'Operating Expenses'!$C16</f>
        <v>0</v>
      </c>
      <c r="L55" s="160">
        <f>'Operating Expenses'!$C16</f>
        <v>0</v>
      </c>
      <c r="M55" s="160">
        <f>'Operating Expenses'!$C16</f>
        <v>0</v>
      </c>
      <c r="N55" s="160">
        <f>'Operating Expenses'!$C16</f>
        <v>0</v>
      </c>
      <c r="O55" s="158">
        <f t="shared" si="23"/>
        <v>0</v>
      </c>
      <c r="P55" s="160">
        <f>'Operating Expenses'!$D16</f>
        <v>0</v>
      </c>
      <c r="Q55" s="160">
        <f>'Operating Expenses'!$D16</f>
        <v>0</v>
      </c>
      <c r="R55" s="160">
        <f>'Operating Expenses'!$D16</f>
        <v>0</v>
      </c>
      <c r="S55" s="160">
        <f>'Operating Expenses'!$D16</f>
        <v>0</v>
      </c>
      <c r="T55" s="160">
        <f>'Operating Expenses'!$D16</f>
        <v>0</v>
      </c>
      <c r="U55" s="160">
        <f>'Operating Expenses'!$D16</f>
        <v>0</v>
      </c>
      <c r="V55" s="160">
        <f>'Operating Expenses'!$D16</f>
        <v>0</v>
      </c>
      <c r="W55" s="160">
        <f>'Operating Expenses'!$D16</f>
        <v>0</v>
      </c>
      <c r="X55" s="160">
        <f>'Operating Expenses'!$D16</f>
        <v>0</v>
      </c>
      <c r="Y55" s="160">
        <f>'Operating Expenses'!$D16</f>
        <v>0</v>
      </c>
      <c r="Z55" s="160">
        <f>'Operating Expenses'!$D16</f>
        <v>0</v>
      </c>
      <c r="AA55" s="160">
        <f>'Operating Expenses'!$D16</f>
        <v>0</v>
      </c>
      <c r="AB55" s="158">
        <f t="shared" si="24"/>
        <v>0</v>
      </c>
      <c r="AC55" s="160">
        <f>'Operating Expenses'!$E16</f>
        <v>0</v>
      </c>
      <c r="AD55" s="160">
        <f>'Operating Expenses'!$E16</f>
        <v>0</v>
      </c>
      <c r="AE55" s="160">
        <f>'Operating Expenses'!$E16</f>
        <v>0</v>
      </c>
      <c r="AF55" s="160">
        <f>'Operating Expenses'!$E16</f>
        <v>0</v>
      </c>
      <c r="AG55" s="160">
        <f>'Operating Expenses'!$E16</f>
        <v>0</v>
      </c>
      <c r="AH55" s="160">
        <f>'Operating Expenses'!$E16</f>
        <v>0</v>
      </c>
      <c r="AI55" s="160">
        <f>'Operating Expenses'!$E16</f>
        <v>0</v>
      </c>
      <c r="AJ55" s="160">
        <f>'Operating Expenses'!$E16</f>
        <v>0</v>
      </c>
      <c r="AK55" s="160">
        <f>'Operating Expenses'!$E16</f>
        <v>0</v>
      </c>
      <c r="AL55" s="160">
        <f>'Operating Expenses'!$E16</f>
        <v>0</v>
      </c>
      <c r="AM55" s="160">
        <f>'Operating Expenses'!$E16</f>
        <v>0</v>
      </c>
      <c r="AN55" s="160">
        <f>'Operating Expenses'!$E16</f>
        <v>0</v>
      </c>
      <c r="AO55" s="158">
        <f t="shared" si="25"/>
        <v>0</v>
      </c>
    </row>
    <row r="56" spans="1:41" x14ac:dyDescent="0.4">
      <c r="A56" s="139" t="str">
        <f>'Operating Expenses'!B17</f>
        <v>Rent or Lease - vehicles/equipment</v>
      </c>
      <c r="B56" s="156"/>
      <c r="C56" s="160">
        <f>'Operating Expenses'!$C17</f>
        <v>0</v>
      </c>
      <c r="D56" s="160">
        <f>'Operating Expenses'!$C17</f>
        <v>0</v>
      </c>
      <c r="E56" s="160">
        <f>'Operating Expenses'!$C17</f>
        <v>0</v>
      </c>
      <c r="F56" s="160">
        <f>'Operating Expenses'!$C17</f>
        <v>0</v>
      </c>
      <c r="G56" s="160">
        <f>'Operating Expenses'!$C17</f>
        <v>0</v>
      </c>
      <c r="H56" s="160">
        <f>'Operating Expenses'!$C17</f>
        <v>0</v>
      </c>
      <c r="I56" s="160">
        <f>'Operating Expenses'!$C17</f>
        <v>0</v>
      </c>
      <c r="J56" s="160">
        <f>'Operating Expenses'!$C17</f>
        <v>0</v>
      </c>
      <c r="K56" s="160">
        <f>'Operating Expenses'!$C17</f>
        <v>0</v>
      </c>
      <c r="L56" s="160">
        <f>'Operating Expenses'!$C17</f>
        <v>0</v>
      </c>
      <c r="M56" s="160">
        <f>'Operating Expenses'!$C17</f>
        <v>0</v>
      </c>
      <c r="N56" s="160">
        <f>'Operating Expenses'!$C17</f>
        <v>0</v>
      </c>
      <c r="O56" s="158">
        <f t="shared" si="23"/>
        <v>0</v>
      </c>
      <c r="P56" s="160">
        <f>'Operating Expenses'!$D17</f>
        <v>0</v>
      </c>
      <c r="Q56" s="160">
        <f>'Operating Expenses'!$D17</f>
        <v>0</v>
      </c>
      <c r="R56" s="160">
        <f>'Operating Expenses'!$D17</f>
        <v>0</v>
      </c>
      <c r="S56" s="160">
        <f>'Operating Expenses'!$D17</f>
        <v>0</v>
      </c>
      <c r="T56" s="160">
        <f>'Operating Expenses'!$D17</f>
        <v>0</v>
      </c>
      <c r="U56" s="160">
        <f>'Operating Expenses'!$D17</f>
        <v>0</v>
      </c>
      <c r="V56" s="160">
        <f>'Operating Expenses'!$D17</f>
        <v>0</v>
      </c>
      <c r="W56" s="160">
        <f>'Operating Expenses'!$D17</f>
        <v>0</v>
      </c>
      <c r="X56" s="160">
        <f>'Operating Expenses'!$D17</f>
        <v>0</v>
      </c>
      <c r="Y56" s="160">
        <f>'Operating Expenses'!$D17</f>
        <v>0</v>
      </c>
      <c r="Z56" s="160">
        <f>'Operating Expenses'!$D17</f>
        <v>0</v>
      </c>
      <c r="AA56" s="160">
        <f>'Operating Expenses'!$D17</f>
        <v>0</v>
      </c>
      <c r="AB56" s="158">
        <f t="shared" si="24"/>
        <v>0</v>
      </c>
      <c r="AC56" s="160">
        <f>'Operating Expenses'!$E17</f>
        <v>0</v>
      </c>
      <c r="AD56" s="160">
        <f>'Operating Expenses'!$E17</f>
        <v>0</v>
      </c>
      <c r="AE56" s="160">
        <f>'Operating Expenses'!$E17</f>
        <v>0</v>
      </c>
      <c r="AF56" s="160">
        <f>'Operating Expenses'!$E17</f>
        <v>0</v>
      </c>
      <c r="AG56" s="160">
        <f>'Operating Expenses'!$E17</f>
        <v>0</v>
      </c>
      <c r="AH56" s="160">
        <f>'Operating Expenses'!$E17</f>
        <v>0</v>
      </c>
      <c r="AI56" s="160">
        <f>'Operating Expenses'!$E17</f>
        <v>0</v>
      </c>
      <c r="AJ56" s="160">
        <f>'Operating Expenses'!$E17</f>
        <v>0</v>
      </c>
      <c r="AK56" s="160">
        <f>'Operating Expenses'!$E17</f>
        <v>0</v>
      </c>
      <c r="AL56" s="160">
        <f>'Operating Expenses'!$E17</f>
        <v>0</v>
      </c>
      <c r="AM56" s="160">
        <f>'Operating Expenses'!$E17</f>
        <v>0</v>
      </c>
      <c r="AN56" s="160">
        <f>'Operating Expenses'!$E17</f>
        <v>0</v>
      </c>
      <c r="AO56" s="158">
        <f t="shared" si="25"/>
        <v>0</v>
      </c>
    </row>
    <row r="57" spans="1:41" x14ac:dyDescent="0.4">
      <c r="A57" s="139" t="str">
        <f>'Operating Expenses'!B18</f>
        <v xml:space="preserve">Repairs &amp; Maintenance </v>
      </c>
      <c r="B57" s="156"/>
      <c r="C57" s="160">
        <f>'Operating Expenses'!$C18</f>
        <v>0</v>
      </c>
      <c r="D57" s="160">
        <f>'Operating Expenses'!$C18</f>
        <v>0</v>
      </c>
      <c r="E57" s="160">
        <f>'Operating Expenses'!$C18</f>
        <v>0</v>
      </c>
      <c r="F57" s="160">
        <f>'Operating Expenses'!$C18</f>
        <v>0</v>
      </c>
      <c r="G57" s="160">
        <f>'Operating Expenses'!$C18</f>
        <v>0</v>
      </c>
      <c r="H57" s="160">
        <f>'Operating Expenses'!$C18</f>
        <v>0</v>
      </c>
      <c r="I57" s="160">
        <f>'Operating Expenses'!$C18</f>
        <v>0</v>
      </c>
      <c r="J57" s="160">
        <f>'Operating Expenses'!$C18</f>
        <v>0</v>
      </c>
      <c r="K57" s="160">
        <f>'Operating Expenses'!$C18</f>
        <v>0</v>
      </c>
      <c r="L57" s="160">
        <f>'Operating Expenses'!$C18</f>
        <v>0</v>
      </c>
      <c r="M57" s="160">
        <f>'Operating Expenses'!$C18</f>
        <v>0</v>
      </c>
      <c r="N57" s="160">
        <f>'Operating Expenses'!$C18</f>
        <v>0</v>
      </c>
      <c r="O57" s="158">
        <f t="shared" si="23"/>
        <v>0</v>
      </c>
      <c r="P57" s="160">
        <f>'Operating Expenses'!$D18</f>
        <v>0</v>
      </c>
      <c r="Q57" s="160">
        <f>'Operating Expenses'!$D18</f>
        <v>0</v>
      </c>
      <c r="R57" s="160">
        <f>'Operating Expenses'!$D18</f>
        <v>0</v>
      </c>
      <c r="S57" s="160">
        <f>'Operating Expenses'!$D18</f>
        <v>0</v>
      </c>
      <c r="T57" s="160">
        <f>'Operating Expenses'!$D18</f>
        <v>0</v>
      </c>
      <c r="U57" s="160">
        <f>'Operating Expenses'!$D18</f>
        <v>0</v>
      </c>
      <c r="V57" s="160">
        <f>'Operating Expenses'!$D18</f>
        <v>0</v>
      </c>
      <c r="W57" s="160">
        <f>'Operating Expenses'!$D18</f>
        <v>0</v>
      </c>
      <c r="X57" s="160">
        <f>'Operating Expenses'!$D18</f>
        <v>0</v>
      </c>
      <c r="Y57" s="160">
        <f>'Operating Expenses'!$D18</f>
        <v>0</v>
      </c>
      <c r="Z57" s="160">
        <f>'Operating Expenses'!$D18</f>
        <v>0</v>
      </c>
      <c r="AA57" s="160">
        <f>'Operating Expenses'!$D18</f>
        <v>0</v>
      </c>
      <c r="AB57" s="158">
        <f t="shared" si="24"/>
        <v>0</v>
      </c>
      <c r="AC57" s="160">
        <f>'Operating Expenses'!$E18</f>
        <v>0</v>
      </c>
      <c r="AD57" s="160">
        <f>'Operating Expenses'!$E18</f>
        <v>0</v>
      </c>
      <c r="AE57" s="160">
        <f>'Operating Expenses'!$E18</f>
        <v>0</v>
      </c>
      <c r="AF57" s="160">
        <f>'Operating Expenses'!$E18</f>
        <v>0</v>
      </c>
      <c r="AG57" s="160">
        <f>'Operating Expenses'!$E18</f>
        <v>0</v>
      </c>
      <c r="AH57" s="160">
        <f>'Operating Expenses'!$E18</f>
        <v>0</v>
      </c>
      <c r="AI57" s="160">
        <f>'Operating Expenses'!$E18</f>
        <v>0</v>
      </c>
      <c r="AJ57" s="160">
        <f>'Operating Expenses'!$E18</f>
        <v>0</v>
      </c>
      <c r="AK57" s="160">
        <f>'Operating Expenses'!$E18</f>
        <v>0</v>
      </c>
      <c r="AL57" s="160">
        <f>'Operating Expenses'!$E18</f>
        <v>0</v>
      </c>
      <c r="AM57" s="160">
        <f>'Operating Expenses'!$E18</f>
        <v>0</v>
      </c>
      <c r="AN57" s="160">
        <f>'Operating Expenses'!$E18</f>
        <v>0</v>
      </c>
      <c r="AO57" s="158">
        <f t="shared" si="25"/>
        <v>0</v>
      </c>
    </row>
    <row r="58" spans="1:41" x14ac:dyDescent="0.4">
      <c r="A58" s="139" t="str">
        <f>'Operating Expenses'!B19</f>
        <v>Software Subscriptions</v>
      </c>
      <c r="B58" s="156"/>
      <c r="C58" s="160">
        <f>'Operating Expenses'!$C19</f>
        <v>0</v>
      </c>
      <c r="D58" s="160">
        <f>'Operating Expenses'!$C19</f>
        <v>0</v>
      </c>
      <c r="E58" s="160">
        <f>'Operating Expenses'!$C19</f>
        <v>0</v>
      </c>
      <c r="F58" s="160">
        <f>'Operating Expenses'!$C19</f>
        <v>0</v>
      </c>
      <c r="G58" s="160">
        <f>'Operating Expenses'!$C19</f>
        <v>0</v>
      </c>
      <c r="H58" s="160">
        <f>'Operating Expenses'!$C19</f>
        <v>0</v>
      </c>
      <c r="I58" s="160">
        <f>'Operating Expenses'!$C19</f>
        <v>0</v>
      </c>
      <c r="J58" s="160">
        <f>'Operating Expenses'!$C19</f>
        <v>0</v>
      </c>
      <c r="K58" s="160">
        <f>'Operating Expenses'!$C19</f>
        <v>0</v>
      </c>
      <c r="L58" s="160">
        <f>'Operating Expenses'!$C19</f>
        <v>0</v>
      </c>
      <c r="M58" s="160">
        <f>'Operating Expenses'!$C19</f>
        <v>0</v>
      </c>
      <c r="N58" s="160">
        <f>'Operating Expenses'!$C19</f>
        <v>0</v>
      </c>
      <c r="O58" s="158">
        <f t="shared" si="23"/>
        <v>0</v>
      </c>
      <c r="P58" s="160">
        <f>'Operating Expenses'!$D19</f>
        <v>0</v>
      </c>
      <c r="Q58" s="160">
        <f>'Operating Expenses'!$D19</f>
        <v>0</v>
      </c>
      <c r="R58" s="160">
        <f>'Operating Expenses'!$D19</f>
        <v>0</v>
      </c>
      <c r="S58" s="160">
        <f>'Operating Expenses'!$D19</f>
        <v>0</v>
      </c>
      <c r="T58" s="160">
        <f>'Operating Expenses'!$D19</f>
        <v>0</v>
      </c>
      <c r="U58" s="160">
        <f>'Operating Expenses'!$D19</f>
        <v>0</v>
      </c>
      <c r="V58" s="160">
        <f>'Operating Expenses'!$D19</f>
        <v>0</v>
      </c>
      <c r="W58" s="160">
        <f>'Operating Expenses'!$D19</f>
        <v>0</v>
      </c>
      <c r="X58" s="160">
        <f>'Operating Expenses'!$D19</f>
        <v>0</v>
      </c>
      <c r="Y58" s="160">
        <f>'Operating Expenses'!$D19</f>
        <v>0</v>
      </c>
      <c r="Z58" s="160">
        <f>'Operating Expenses'!$D19</f>
        <v>0</v>
      </c>
      <c r="AA58" s="160">
        <f>'Operating Expenses'!$D19</f>
        <v>0</v>
      </c>
      <c r="AB58" s="158">
        <f t="shared" si="24"/>
        <v>0</v>
      </c>
      <c r="AC58" s="160">
        <f>'Operating Expenses'!$E19</f>
        <v>0</v>
      </c>
      <c r="AD58" s="160">
        <f>'Operating Expenses'!$E19</f>
        <v>0</v>
      </c>
      <c r="AE58" s="160">
        <f>'Operating Expenses'!$E19</f>
        <v>0</v>
      </c>
      <c r="AF58" s="160">
        <f>'Operating Expenses'!$E19</f>
        <v>0</v>
      </c>
      <c r="AG58" s="160">
        <f>'Operating Expenses'!$E19</f>
        <v>0</v>
      </c>
      <c r="AH58" s="160">
        <f>'Operating Expenses'!$E19</f>
        <v>0</v>
      </c>
      <c r="AI58" s="160">
        <f>'Operating Expenses'!$E19</f>
        <v>0</v>
      </c>
      <c r="AJ58" s="160">
        <f>'Operating Expenses'!$E19</f>
        <v>0</v>
      </c>
      <c r="AK58" s="160">
        <f>'Operating Expenses'!$E19</f>
        <v>0</v>
      </c>
      <c r="AL58" s="160">
        <f>'Operating Expenses'!$E19</f>
        <v>0</v>
      </c>
      <c r="AM58" s="160">
        <f>'Operating Expenses'!$E19</f>
        <v>0</v>
      </c>
      <c r="AN58" s="160">
        <f>'Operating Expenses'!$E19</f>
        <v>0</v>
      </c>
      <c r="AO58" s="158">
        <f t="shared" si="25"/>
        <v>0</v>
      </c>
    </row>
    <row r="59" spans="1:41" x14ac:dyDescent="0.4">
      <c r="A59" s="139" t="str">
        <f>'Operating Expenses'!B20</f>
        <v xml:space="preserve">Supplies </v>
      </c>
      <c r="B59" s="156"/>
      <c r="C59" s="160">
        <f>'Operating Expenses'!$C20</f>
        <v>0</v>
      </c>
      <c r="D59" s="160">
        <f>'Operating Expenses'!$C20</f>
        <v>0</v>
      </c>
      <c r="E59" s="160">
        <f>'Operating Expenses'!$C20</f>
        <v>0</v>
      </c>
      <c r="F59" s="160">
        <f>'Operating Expenses'!$C20</f>
        <v>0</v>
      </c>
      <c r="G59" s="160">
        <f>'Operating Expenses'!$C20</f>
        <v>0</v>
      </c>
      <c r="H59" s="160">
        <f>'Operating Expenses'!$C20</f>
        <v>0</v>
      </c>
      <c r="I59" s="160">
        <f>'Operating Expenses'!$C20</f>
        <v>0</v>
      </c>
      <c r="J59" s="160">
        <f>'Operating Expenses'!$C20</f>
        <v>0</v>
      </c>
      <c r="K59" s="160">
        <f>'Operating Expenses'!$C20</f>
        <v>0</v>
      </c>
      <c r="L59" s="160">
        <f>'Operating Expenses'!$C20</f>
        <v>0</v>
      </c>
      <c r="M59" s="160">
        <f>'Operating Expenses'!$C20</f>
        <v>0</v>
      </c>
      <c r="N59" s="160">
        <f>'Operating Expenses'!$C20</f>
        <v>0</v>
      </c>
      <c r="O59" s="158">
        <f t="shared" si="23"/>
        <v>0</v>
      </c>
      <c r="P59" s="160">
        <f>'Operating Expenses'!$D20</f>
        <v>0</v>
      </c>
      <c r="Q59" s="160">
        <f>'Operating Expenses'!$D20</f>
        <v>0</v>
      </c>
      <c r="R59" s="160">
        <f>'Operating Expenses'!$D20</f>
        <v>0</v>
      </c>
      <c r="S59" s="160">
        <f>'Operating Expenses'!$D20</f>
        <v>0</v>
      </c>
      <c r="T59" s="160">
        <f>'Operating Expenses'!$D20</f>
        <v>0</v>
      </c>
      <c r="U59" s="160">
        <f>'Operating Expenses'!$D20</f>
        <v>0</v>
      </c>
      <c r="V59" s="160">
        <f>'Operating Expenses'!$D20</f>
        <v>0</v>
      </c>
      <c r="W59" s="160">
        <f>'Operating Expenses'!$D20</f>
        <v>0</v>
      </c>
      <c r="X59" s="160">
        <f>'Operating Expenses'!$D20</f>
        <v>0</v>
      </c>
      <c r="Y59" s="160">
        <f>'Operating Expenses'!$D20</f>
        <v>0</v>
      </c>
      <c r="Z59" s="160">
        <f>'Operating Expenses'!$D20</f>
        <v>0</v>
      </c>
      <c r="AA59" s="160">
        <f>'Operating Expenses'!$D20</f>
        <v>0</v>
      </c>
      <c r="AB59" s="158">
        <f t="shared" si="24"/>
        <v>0</v>
      </c>
      <c r="AC59" s="160">
        <f>'Operating Expenses'!$E20</f>
        <v>0</v>
      </c>
      <c r="AD59" s="160">
        <f>'Operating Expenses'!$E20</f>
        <v>0</v>
      </c>
      <c r="AE59" s="160">
        <f>'Operating Expenses'!$E20</f>
        <v>0</v>
      </c>
      <c r="AF59" s="160">
        <f>'Operating Expenses'!$E20</f>
        <v>0</v>
      </c>
      <c r="AG59" s="160">
        <f>'Operating Expenses'!$E20</f>
        <v>0</v>
      </c>
      <c r="AH59" s="160">
        <f>'Operating Expenses'!$E20</f>
        <v>0</v>
      </c>
      <c r="AI59" s="160">
        <f>'Operating Expenses'!$E20</f>
        <v>0</v>
      </c>
      <c r="AJ59" s="160">
        <f>'Operating Expenses'!$E20</f>
        <v>0</v>
      </c>
      <c r="AK59" s="160">
        <f>'Operating Expenses'!$E20</f>
        <v>0</v>
      </c>
      <c r="AL59" s="160">
        <f>'Operating Expenses'!$E20</f>
        <v>0</v>
      </c>
      <c r="AM59" s="160">
        <f>'Operating Expenses'!$E20</f>
        <v>0</v>
      </c>
      <c r="AN59" s="160">
        <f>'Operating Expenses'!$E20</f>
        <v>0</v>
      </c>
      <c r="AO59" s="158">
        <f t="shared" si="25"/>
        <v>0</v>
      </c>
    </row>
    <row r="60" spans="1:41" x14ac:dyDescent="0.4">
      <c r="A60" s="139" t="str">
        <f>'Operating Expenses'!B21</f>
        <v xml:space="preserve">Training </v>
      </c>
      <c r="B60" s="156"/>
      <c r="C60" s="160">
        <f>'Operating Expenses'!$C21</f>
        <v>0</v>
      </c>
      <c r="D60" s="160">
        <f>'Operating Expenses'!$C21</f>
        <v>0</v>
      </c>
      <c r="E60" s="160">
        <f>'Operating Expenses'!$C21</f>
        <v>0</v>
      </c>
      <c r="F60" s="160">
        <f>'Operating Expenses'!$C21</f>
        <v>0</v>
      </c>
      <c r="G60" s="160">
        <f>'Operating Expenses'!$C21</f>
        <v>0</v>
      </c>
      <c r="H60" s="160">
        <f>'Operating Expenses'!$C21</f>
        <v>0</v>
      </c>
      <c r="I60" s="160">
        <f>'Operating Expenses'!$C21</f>
        <v>0</v>
      </c>
      <c r="J60" s="160">
        <f>'Operating Expenses'!$C21</f>
        <v>0</v>
      </c>
      <c r="K60" s="160">
        <f>'Operating Expenses'!$C21</f>
        <v>0</v>
      </c>
      <c r="L60" s="160">
        <f>'Operating Expenses'!$C21</f>
        <v>0</v>
      </c>
      <c r="M60" s="160">
        <f>'Operating Expenses'!$C21</f>
        <v>0</v>
      </c>
      <c r="N60" s="160">
        <f>'Operating Expenses'!$C21</f>
        <v>0</v>
      </c>
      <c r="O60" s="158">
        <f t="shared" si="23"/>
        <v>0</v>
      </c>
      <c r="P60" s="160">
        <f>'Operating Expenses'!$D21</f>
        <v>0</v>
      </c>
      <c r="Q60" s="160">
        <f>'Operating Expenses'!$D21</f>
        <v>0</v>
      </c>
      <c r="R60" s="160">
        <f>'Operating Expenses'!$D21</f>
        <v>0</v>
      </c>
      <c r="S60" s="160">
        <f>'Operating Expenses'!$D21</f>
        <v>0</v>
      </c>
      <c r="T60" s="160">
        <f>'Operating Expenses'!$D21</f>
        <v>0</v>
      </c>
      <c r="U60" s="160">
        <f>'Operating Expenses'!$D21</f>
        <v>0</v>
      </c>
      <c r="V60" s="160">
        <f>'Operating Expenses'!$D21</f>
        <v>0</v>
      </c>
      <c r="W60" s="160">
        <f>'Operating Expenses'!$D21</f>
        <v>0</v>
      </c>
      <c r="X60" s="160">
        <f>'Operating Expenses'!$D21</f>
        <v>0</v>
      </c>
      <c r="Y60" s="160">
        <f>'Operating Expenses'!$D21</f>
        <v>0</v>
      </c>
      <c r="Z60" s="160">
        <f>'Operating Expenses'!$D21</f>
        <v>0</v>
      </c>
      <c r="AA60" s="160">
        <f>'Operating Expenses'!$D21</f>
        <v>0</v>
      </c>
      <c r="AB60" s="158">
        <f t="shared" si="24"/>
        <v>0</v>
      </c>
      <c r="AC60" s="160">
        <f>'Operating Expenses'!$E21</f>
        <v>0</v>
      </c>
      <c r="AD60" s="160">
        <f>'Operating Expenses'!$E21</f>
        <v>0</v>
      </c>
      <c r="AE60" s="160">
        <f>'Operating Expenses'!$E21</f>
        <v>0</v>
      </c>
      <c r="AF60" s="160">
        <f>'Operating Expenses'!$E21</f>
        <v>0</v>
      </c>
      <c r="AG60" s="160">
        <f>'Operating Expenses'!$E21</f>
        <v>0</v>
      </c>
      <c r="AH60" s="160">
        <f>'Operating Expenses'!$E21</f>
        <v>0</v>
      </c>
      <c r="AI60" s="160">
        <f>'Operating Expenses'!$E21</f>
        <v>0</v>
      </c>
      <c r="AJ60" s="160">
        <f>'Operating Expenses'!$E21</f>
        <v>0</v>
      </c>
      <c r="AK60" s="160">
        <f>'Operating Expenses'!$E21</f>
        <v>0</v>
      </c>
      <c r="AL60" s="160">
        <f>'Operating Expenses'!$E21</f>
        <v>0</v>
      </c>
      <c r="AM60" s="160">
        <f>'Operating Expenses'!$E21</f>
        <v>0</v>
      </c>
      <c r="AN60" s="160">
        <f>'Operating Expenses'!$E21</f>
        <v>0</v>
      </c>
      <c r="AO60" s="158">
        <f t="shared" si="25"/>
        <v>0</v>
      </c>
    </row>
    <row r="61" spans="1:41" x14ac:dyDescent="0.4">
      <c r="A61" s="139" t="str">
        <f>'Operating Expenses'!B22</f>
        <v>Travel</v>
      </c>
      <c r="B61" s="156"/>
      <c r="C61" s="160">
        <f>'Operating Expenses'!$C22</f>
        <v>0</v>
      </c>
      <c r="D61" s="160">
        <f>'Operating Expenses'!$C22</f>
        <v>0</v>
      </c>
      <c r="E61" s="160">
        <f>'Operating Expenses'!$C22</f>
        <v>0</v>
      </c>
      <c r="F61" s="160">
        <f>'Operating Expenses'!$C22</f>
        <v>0</v>
      </c>
      <c r="G61" s="160">
        <f>'Operating Expenses'!$C22</f>
        <v>0</v>
      </c>
      <c r="H61" s="160">
        <f>'Operating Expenses'!$C22</f>
        <v>0</v>
      </c>
      <c r="I61" s="160">
        <f>'Operating Expenses'!$C22</f>
        <v>0</v>
      </c>
      <c r="J61" s="160">
        <f>'Operating Expenses'!$C22</f>
        <v>0</v>
      </c>
      <c r="K61" s="160">
        <f>'Operating Expenses'!$C22</f>
        <v>0</v>
      </c>
      <c r="L61" s="160">
        <f>'Operating Expenses'!$C22</f>
        <v>0</v>
      </c>
      <c r="M61" s="160">
        <f>'Operating Expenses'!$C22</f>
        <v>0</v>
      </c>
      <c r="N61" s="160">
        <f>'Operating Expenses'!$C22</f>
        <v>0</v>
      </c>
      <c r="O61" s="158">
        <f t="shared" si="23"/>
        <v>0</v>
      </c>
      <c r="P61" s="160">
        <f>'Operating Expenses'!$D22</f>
        <v>0</v>
      </c>
      <c r="Q61" s="160">
        <f>'Operating Expenses'!$D22</f>
        <v>0</v>
      </c>
      <c r="R61" s="160">
        <f>'Operating Expenses'!$D22</f>
        <v>0</v>
      </c>
      <c r="S61" s="160">
        <f>'Operating Expenses'!$D22</f>
        <v>0</v>
      </c>
      <c r="T61" s="160">
        <f>'Operating Expenses'!$D22</f>
        <v>0</v>
      </c>
      <c r="U61" s="160">
        <f>'Operating Expenses'!$D22</f>
        <v>0</v>
      </c>
      <c r="V61" s="160">
        <f>'Operating Expenses'!$D22</f>
        <v>0</v>
      </c>
      <c r="W61" s="160">
        <f>'Operating Expenses'!$D22</f>
        <v>0</v>
      </c>
      <c r="X61" s="160">
        <f>'Operating Expenses'!$D22</f>
        <v>0</v>
      </c>
      <c r="Y61" s="160">
        <f>'Operating Expenses'!$D22</f>
        <v>0</v>
      </c>
      <c r="Z61" s="160">
        <f>'Operating Expenses'!$D22</f>
        <v>0</v>
      </c>
      <c r="AA61" s="160">
        <f>'Operating Expenses'!$D22</f>
        <v>0</v>
      </c>
      <c r="AB61" s="158">
        <f t="shared" si="24"/>
        <v>0</v>
      </c>
      <c r="AC61" s="160">
        <f>'Operating Expenses'!$E22</f>
        <v>0</v>
      </c>
      <c r="AD61" s="160">
        <f>'Operating Expenses'!$E22</f>
        <v>0</v>
      </c>
      <c r="AE61" s="160">
        <f>'Operating Expenses'!$E22</f>
        <v>0</v>
      </c>
      <c r="AF61" s="160">
        <f>'Operating Expenses'!$E22</f>
        <v>0</v>
      </c>
      <c r="AG61" s="160">
        <f>'Operating Expenses'!$E22</f>
        <v>0</v>
      </c>
      <c r="AH61" s="160">
        <f>'Operating Expenses'!$E22</f>
        <v>0</v>
      </c>
      <c r="AI61" s="160">
        <f>'Operating Expenses'!$E22</f>
        <v>0</v>
      </c>
      <c r="AJ61" s="160">
        <f>'Operating Expenses'!$E22</f>
        <v>0</v>
      </c>
      <c r="AK61" s="160">
        <f>'Operating Expenses'!$E22</f>
        <v>0</v>
      </c>
      <c r="AL61" s="160">
        <f>'Operating Expenses'!$E22</f>
        <v>0</v>
      </c>
      <c r="AM61" s="160">
        <f>'Operating Expenses'!$E22</f>
        <v>0</v>
      </c>
      <c r="AN61" s="160">
        <f>'Operating Expenses'!$E22</f>
        <v>0</v>
      </c>
      <c r="AO61" s="158">
        <f t="shared" si="25"/>
        <v>0</v>
      </c>
    </row>
    <row r="62" spans="1:41" x14ac:dyDescent="0.4">
      <c r="A62" s="139" t="str">
        <f>'Operating Expenses'!B23</f>
        <v>Utilities</v>
      </c>
      <c r="B62" s="209"/>
      <c r="C62" s="160">
        <f>'Operating Expenses'!$C23</f>
        <v>0</v>
      </c>
      <c r="D62" s="160">
        <f>'Operating Expenses'!$C23</f>
        <v>0</v>
      </c>
      <c r="E62" s="160">
        <f>'Operating Expenses'!$C23</f>
        <v>0</v>
      </c>
      <c r="F62" s="160">
        <f>'Operating Expenses'!$C23</f>
        <v>0</v>
      </c>
      <c r="G62" s="160">
        <f>'Operating Expenses'!$C23</f>
        <v>0</v>
      </c>
      <c r="H62" s="160">
        <f>'Operating Expenses'!$C23</f>
        <v>0</v>
      </c>
      <c r="I62" s="160">
        <f>'Operating Expenses'!$C23</f>
        <v>0</v>
      </c>
      <c r="J62" s="160">
        <f>'Operating Expenses'!$C23</f>
        <v>0</v>
      </c>
      <c r="K62" s="160">
        <f>'Operating Expenses'!$C23</f>
        <v>0</v>
      </c>
      <c r="L62" s="160">
        <f>'Operating Expenses'!$C23</f>
        <v>0</v>
      </c>
      <c r="M62" s="160">
        <f>'Operating Expenses'!$C23</f>
        <v>0</v>
      </c>
      <c r="N62" s="160">
        <f>'Operating Expenses'!$C23</f>
        <v>0</v>
      </c>
      <c r="O62" s="158">
        <f t="shared" si="23"/>
        <v>0</v>
      </c>
      <c r="P62" s="160">
        <f>'Operating Expenses'!$D23</f>
        <v>0</v>
      </c>
      <c r="Q62" s="160">
        <f>'Operating Expenses'!$D23</f>
        <v>0</v>
      </c>
      <c r="R62" s="160">
        <f>'Operating Expenses'!$D23</f>
        <v>0</v>
      </c>
      <c r="S62" s="160">
        <f>'Operating Expenses'!$D23</f>
        <v>0</v>
      </c>
      <c r="T62" s="160">
        <f>'Operating Expenses'!$D23</f>
        <v>0</v>
      </c>
      <c r="U62" s="160">
        <f>'Operating Expenses'!$D23</f>
        <v>0</v>
      </c>
      <c r="V62" s="160">
        <f>'Operating Expenses'!$D23</f>
        <v>0</v>
      </c>
      <c r="W62" s="160">
        <f>'Operating Expenses'!$D23</f>
        <v>0</v>
      </c>
      <c r="X62" s="160">
        <f>'Operating Expenses'!$D23</f>
        <v>0</v>
      </c>
      <c r="Y62" s="160">
        <f>'Operating Expenses'!$D23</f>
        <v>0</v>
      </c>
      <c r="Z62" s="160">
        <f>'Operating Expenses'!$D23</f>
        <v>0</v>
      </c>
      <c r="AA62" s="160">
        <f>'Operating Expenses'!$D23</f>
        <v>0</v>
      </c>
      <c r="AB62" s="158">
        <f t="shared" si="24"/>
        <v>0</v>
      </c>
      <c r="AC62" s="160">
        <f>'Operating Expenses'!$E23</f>
        <v>0</v>
      </c>
      <c r="AD62" s="160">
        <f>'Operating Expenses'!$E23</f>
        <v>0</v>
      </c>
      <c r="AE62" s="160">
        <f>'Operating Expenses'!$E23</f>
        <v>0</v>
      </c>
      <c r="AF62" s="160">
        <f>'Operating Expenses'!$E23</f>
        <v>0</v>
      </c>
      <c r="AG62" s="160">
        <f>'Operating Expenses'!$E23</f>
        <v>0</v>
      </c>
      <c r="AH62" s="160">
        <f>'Operating Expenses'!$E23</f>
        <v>0</v>
      </c>
      <c r="AI62" s="160">
        <f>'Operating Expenses'!$E23</f>
        <v>0</v>
      </c>
      <c r="AJ62" s="160">
        <f>'Operating Expenses'!$E23</f>
        <v>0</v>
      </c>
      <c r="AK62" s="160">
        <f>'Operating Expenses'!$E23</f>
        <v>0</v>
      </c>
      <c r="AL62" s="160">
        <f>'Operating Expenses'!$E23</f>
        <v>0</v>
      </c>
      <c r="AM62" s="160">
        <f>'Operating Expenses'!$E23</f>
        <v>0</v>
      </c>
      <c r="AN62" s="160">
        <f>'Operating Expenses'!$E23</f>
        <v>0</v>
      </c>
      <c r="AO62" s="158">
        <f t="shared" si="25"/>
        <v>0</v>
      </c>
    </row>
    <row r="63" spans="1:41" x14ac:dyDescent="0.4">
      <c r="A63" s="139" t="str">
        <f>'Operating Expenses'!B24</f>
        <v>Wages - base pay</v>
      </c>
      <c r="B63" s="156"/>
      <c r="C63" s="160">
        <f>'Operating Expenses'!$C24</f>
        <v>0</v>
      </c>
      <c r="D63" s="160">
        <f>'Operating Expenses'!$C24</f>
        <v>0</v>
      </c>
      <c r="E63" s="160">
        <f>'Operating Expenses'!$C24</f>
        <v>0</v>
      </c>
      <c r="F63" s="160">
        <f>'Operating Expenses'!$C24</f>
        <v>0</v>
      </c>
      <c r="G63" s="160">
        <f>'Operating Expenses'!$C24</f>
        <v>0</v>
      </c>
      <c r="H63" s="160">
        <f>'Operating Expenses'!$C24</f>
        <v>0</v>
      </c>
      <c r="I63" s="160">
        <f>'Operating Expenses'!$C24</f>
        <v>0</v>
      </c>
      <c r="J63" s="160">
        <f>'Operating Expenses'!$C24</f>
        <v>0</v>
      </c>
      <c r="K63" s="160">
        <f>'Operating Expenses'!$C24</f>
        <v>0</v>
      </c>
      <c r="L63" s="160">
        <f>'Operating Expenses'!$C24</f>
        <v>0</v>
      </c>
      <c r="M63" s="160">
        <f>'Operating Expenses'!$C24</f>
        <v>0</v>
      </c>
      <c r="N63" s="160">
        <f>'Operating Expenses'!$C24</f>
        <v>0</v>
      </c>
      <c r="O63" s="158">
        <f t="shared" si="23"/>
        <v>0</v>
      </c>
      <c r="P63" s="160">
        <f>'Operating Expenses'!$D24</f>
        <v>0</v>
      </c>
      <c r="Q63" s="160">
        <f>'Operating Expenses'!$D24</f>
        <v>0</v>
      </c>
      <c r="R63" s="160">
        <f>'Operating Expenses'!$D24</f>
        <v>0</v>
      </c>
      <c r="S63" s="160">
        <f>'Operating Expenses'!$D24</f>
        <v>0</v>
      </c>
      <c r="T63" s="160">
        <f>'Operating Expenses'!$D24</f>
        <v>0</v>
      </c>
      <c r="U63" s="160">
        <f>'Operating Expenses'!$D24</f>
        <v>0</v>
      </c>
      <c r="V63" s="160">
        <f>'Operating Expenses'!$D24</f>
        <v>0</v>
      </c>
      <c r="W63" s="160">
        <f>'Operating Expenses'!$D24</f>
        <v>0</v>
      </c>
      <c r="X63" s="160">
        <f>'Operating Expenses'!$D24</f>
        <v>0</v>
      </c>
      <c r="Y63" s="160">
        <f>'Operating Expenses'!$D24</f>
        <v>0</v>
      </c>
      <c r="Z63" s="160">
        <f>'Operating Expenses'!$D24</f>
        <v>0</v>
      </c>
      <c r="AA63" s="160">
        <f>'Operating Expenses'!$D24</f>
        <v>0</v>
      </c>
      <c r="AB63" s="158">
        <f t="shared" si="24"/>
        <v>0</v>
      </c>
      <c r="AC63" s="160">
        <f>'Operating Expenses'!$E24</f>
        <v>0</v>
      </c>
      <c r="AD63" s="160">
        <f>'Operating Expenses'!$E24</f>
        <v>0</v>
      </c>
      <c r="AE63" s="160">
        <f>'Operating Expenses'!$E24</f>
        <v>0</v>
      </c>
      <c r="AF63" s="160">
        <f>'Operating Expenses'!$E24</f>
        <v>0</v>
      </c>
      <c r="AG63" s="160">
        <f>'Operating Expenses'!$E24</f>
        <v>0</v>
      </c>
      <c r="AH63" s="160">
        <f>'Operating Expenses'!$E24</f>
        <v>0</v>
      </c>
      <c r="AI63" s="160">
        <f>'Operating Expenses'!$E24</f>
        <v>0</v>
      </c>
      <c r="AJ63" s="160">
        <f>'Operating Expenses'!$E24</f>
        <v>0</v>
      </c>
      <c r="AK63" s="160">
        <f>'Operating Expenses'!$E24</f>
        <v>0</v>
      </c>
      <c r="AL63" s="160">
        <f>'Operating Expenses'!$E24</f>
        <v>0</v>
      </c>
      <c r="AM63" s="160">
        <f>'Operating Expenses'!$E24</f>
        <v>0</v>
      </c>
      <c r="AN63" s="160">
        <f>'Operating Expenses'!$E24</f>
        <v>0</v>
      </c>
      <c r="AO63" s="158">
        <f t="shared" si="25"/>
        <v>0</v>
      </c>
    </row>
    <row r="64" spans="1:41" x14ac:dyDescent="0.4">
      <c r="A64" s="139" t="str">
        <f>'Operating Expenses'!B25</f>
        <v>Wages - payroll taxes</v>
      </c>
      <c r="B64" s="156"/>
      <c r="C64" s="160">
        <f>'Operating Expenses'!$C25</f>
        <v>0</v>
      </c>
      <c r="D64" s="160">
        <f>'Operating Expenses'!$C25</f>
        <v>0</v>
      </c>
      <c r="E64" s="160">
        <f>'Operating Expenses'!$C25</f>
        <v>0</v>
      </c>
      <c r="F64" s="160">
        <f>'Operating Expenses'!$C25</f>
        <v>0</v>
      </c>
      <c r="G64" s="160">
        <f>'Operating Expenses'!$C25</f>
        <v>0</v>
      </c>
      <c r="H64" s="160">
        <f>'Operating Expenses'!$C25</f>
        <v>0</v>
      </c>
      <c r="I64" s="160">
        <f>'Operating Expenses'!$C25</f>
        <v>0</v>
      </c>
      <c r="J64" s="160">
        <f>'Operating Expenses'!$C25</f>
        <v>0</v>
      </c>
      <c r="K64" s="160">
        <f>'Operating Expenses'!$C25</f>
        <v>0</v>
      </c>
      <c r="L64" s="160">
        <f>'Operating Expenses'!$C25</f>
        <v>0</v>
      </c>
      <c r="M64" s="160">
        <f>'Operating Expenses'!$C25</f>
        <v>0</v>
      </c>
      <c r="N64" s="160">
        <f>'Operating Expenses'!$C25</f>
        <v>0</v>
      </c>
      <c r="O64" s="158">
        <f t="shared" si="23"/>
        <v>0</v>
      </c>
      <c r="P64" s="160">
        <f>'Operating Expenses'!$D25</f>
        <v>0</v>
      </c>
      <c r="Q64" s="160">
        <f>'Operating Expenses'!$D25</f>
        <v>0</v>
      </c>
      <c r="R64" s="160">
        <f>'Operating Expenses'!$D25</f>
        <v>0</v>
      </c>
      <c r="S64" s="160">
        <f>'Operating Expenses'!$D25</f>
        <v>0</v>
      </c>
      <c r="T64" s="160">
        <f>'Operating Expenses'!$D25</f>
        <v>0</v>
      </c>
      <c r="U64" s="160">
        <f>'Operating Expenses'!$D25</f>
        <v>0</v>
      </c>
      <c r="V64" s="160">
        <f>'Operating Expenses'!$D25</f>
        <v>0</v>
      </c>
      <c r="W64" s="160">
        <f>'Operating Expenses'!$D25</f>
        <v>0</v>
      </c>
      <c r="X64" s="160">
        <f>'Operating Expenses'!$D25</f>
        <v>0</v>
      </c>
      <c r="Y64" s="160">
        <f>'Operating Expenses'!$D25</f>
        <v>0</v>
      </c>
      <c r="Z64" s="160">
        <f>'Operating Expenses'!$D25</f>
        <v>0</v>
      </c>
      <c r="AA64" s="160">
        <f>'Operating Expenses'!$D25</f>
        <v>0</v>
      </c>
      <c r="AB64" s="158">
        <f t="shared" si="24"/>
        <v>0</v>
      </c>
      <c r="AC64" s="160">
        <f>'Operating Expenses'!$E25</f>
        <v>0</v>
      </c>
      <c r="AD64" s="160">
        <f>'Operating Expenses'!$E25</f>
        <v>0</v>
      </c>
      <c r="AE64" s="160">
        <f>'Operating Expenses'!$E25</f>
        <v>0</v>
      </c>
      <c r="AF64" s="160">
        <f>'Operating Expenses'!$E25</f>
        <v>0</v>
      </c>
      <c r="AG64" s="160">
        <f>'Operating Expenses'!$E25</f>
        <v>0</v>
      </c>
      <c r="AH64" s="160">
        <f>'Operating Expenses'!$E25</f>
        <v>0</v>
      </c>
      <c r="AI64" s="160">
        <f>'Operating Expenses'!$E25</f>
        <v>0</v>
      </c>
      <c r="AJ64" s="160">
        <f>'Operating Expenses'!$E25</f>
        <v>0</v>
      </c>
      <c r="AK64" s="160">
        <f>'Operating Expenses'!$E25</f>
        <v>0</v>
      </c>
      <c r="AL64" s="160">
        <f>'Operating Expenses'!$E25</f>
        <v>0</v>
      </c>
      <c r="AM64" s="160">
        <f>'Operating Expenses'!$E25</f>
        <v>0</v>
      </c>
      <c r="AN64" s="160">
        <f>'Operating Expenses'!$E25</f>
        <v>0</v>
      </c>
      <c r="AO64" s="158">
        <f t="shared" si="25"/>
        <v>0</v>
      </c>
    </row>
    <row r="65" spans="1:41" x14ac:dyDescent="0.4">
      <c r="A65" s="139" t="str">
        <f>'Operating Expenses'!B26</f>
        <v>Wages - benefits</v>
      </c>
      <c r="B65" s="156"/>
      <c r="C65" s="160">
        <f>'Operating Expenses'!$C26</f>
        <v>0</v>
      </c>
      <c r="D65" s="160">
        <f>'Operating Expenses'!$C26</f>
        <v>0</v>
      </c>
      <c r="E65" s="160">
        <f>'Operating Expenses'!$C26</f>
        <v>0</v>
      </c>
      <c r="F65" s="160">
        <f>'Operating Expenses'!$C26</f>
        <v>0</v>
      </c>
      <c r="G65" s="160">
        <f>'Operating Expenses'!$C26</f>
        <v>0</v>
      </c>
      <c r="H65" s="160">
        <f>'Operating Expenses'!$C26</f>
        <v>0</v>
      </c>
      <c r="I65" s="160">
        <f>'Operating Expenses'!$C26</f>
        <v>0</v>
      </c>
      <c r="J65" s="160">
        <f>'Operating Expenses'!$C26</f>
        <v>0</v>
      </c>
      <c r="K65" s="160">
        <f>'Operating Expenses'!$C26</f>
        <v>0</v>
      </c>
      <c r="L65" s="160">
        <f>'Operating Expenses'!$C26</f>
        <v>0</v>
      </c>
      <c r="M65" s="160">
        <f>'Operating Expenses'!$C26</f>
        <v>0</v>
      </c>
      <c r="N65" s="160">
        <f>'Operating Expenses'!$C26</f>
        <v>0</v>
      </c>
      <c r="O65" s="158">
        <f t="shared" si="23"/>
        <v>0</v>
      </c>
      <c r="P65" s="160">
        <f>'Operating Expenses'!$D26</f>
        <v>0</v>
      </c>
      <c r="Q65" s="160">
        <f>'Operating Expenses'!$D26</f>
        <v>0</v>
      </c>
      <c r="R65" s="160">
        <f>'Operating Expenses'!$D26</f>
        <v>0</v>
      </c>
      <c r="S65" s="160">
        <f>'Operating Expenses'!$D26</f>
        <v>0</v>
      </c>
      <c r="T65" s="160">
        <f>'Operating Expenses'!$D26</f>
        <v>0</v>
      </c>
      <c r="U65" s="160">
        <f>'Operating Expenses'!$D26</f>
        <v>0</v>
      </c>
      <c r="V65" s="160">
        <f>'Operating Expenses'!$D26</f>
        <v>0</v>
      </c>
      <c r="W65" s="160">
        <f>'Operating Expenses'!$D26</f>
        <v>0</v>
      </c>
      <c r="X65" s="160">
        <f>'Operating Expenses'!$D26</f>
        <v>0</v>
      </c>
      <c r="Y65" s="160">
        <f>'Operating Expenses'!$D26</f>
        <v>0</v>
      </c>
      <c r="Z65" s="160">
        <f>'Operating Expenses'!$D26</f>
        <v>0</v>
      </c>
      <c r="AA65" s="160">
        <f>'Operating Expenses'!$D26</f>
        <v>0</v>
      </c>
      <c r="AB65" s="158">
        <f t="shared" si="24"/>
        <v>0</v>
      </c>
      <c r="AC65" s="160">
        <f>'Operating Expenses'!$E26</f>
        <v>0</v>
      </c>
      <c r="AD65" s="160">
        <f>'Operating Expenses'!$E26</f>
        <v>0</v>
      </c>
      <c r="AE65" s="160">
        <f>'Operating Expenses'!$E26</f>
        <v>0</v>
      </c>
      <c r="AF65" s="160">
        <f>'Operating Expenses'!$E26</f>
        <v>0</v>
      </c>
      <c r="AG65" s="160">
        <f>'Operating Expenses'!$E26</f>
        <v>0</v>
      </c>
      <c r="AH65" s="160">
        <f>'Operating Expenses'!$E26</f>
        <v>0</v>
      </c>
      <c r="AI65" s="160">
        <f>'Operating Expenses'!$E26</f>
        <v>0</v>
      </c>
      <c r="AJ65" s="160">
        <f>'Operating Expenses'!$E26</f>
        <v>0</v>
      </c>
      <c r="AK65" s="160">
        <f>'Operating Expenses'!$E26</f>
        <v>0</v>
      </c>
      <c r="AL65" s="160">
        <f>'Operating Expenses'!$E26</f>
        <v>0</v>
      </c>
      <c r="AM65" s="160">
        <f>'Operating Expenses'!$E26</f>
        <v>0</v>
      </c>
      <c r="AN65" s="160">
        <f>'Operating Expenses'!$E26</f>
        <v>0</v>
      </c>
      <c r="AO65" s="158">
        <f t="shared" si="25"/>
        <v>0</v>
      </c>
    </row>
    <row r="66" spans="1:41" x14ac:dyDescent="0.4">
      <c r="A66" s="139" t="s">
        <v>171</v>
      </c>
      <c r="B66" s="175"/>
      <c r="C66" s="160" t="str">
        <f>'Loan Calculator #1'!F11</f>
        <v/>
      </c>
      <c r="D66" s="160" t="str">
        <f>'Loan Calculator #1'!F12</f>
        <v/>
      </c>
      <c r="E66" s="160" t="str">
        <f>'Loan Calculator #1'!F13</f>
        <v/>
      </c>
      <c r="F66" s="160" t="str">
        <f>'Loan Calculator #1'!F14</f>
        <v/>
      </c>
      <c r="G66" s="160" t="str">
        <f>'Loan Calculator #1'!F15</f>
        <v/>
      </c>
      <c r="H66" s="160" t="str">
        <f>'Loan Calculator #1'!F16</f>
        <v/>
      </c>
      <c r="I66" s="160" t="str">
        <f>'Loan Calculator #1'!F17</f>
        <v/>
      </c>
      <c r="J66" s="160" t="str">
        <f>'Loan Calculator #1'!F18</f>
        <v/>
      </c>
      <c r="K66" s="160" t="str">
        <f>'Loan Calculator #1'!F19</f>
        <v/>
      </c>
      <c r="L66" s="160" t="str">
        <f>'Loan Calculator #1'!F20</f>
        <v/>
      </c>
      <c r="M66" s="160" t="str">
        <f>'Loan Calculator #1'!F21</f>
        <v/>
      </c>
      <c r="N66" s="160" t="str">
        <f>'Loan Calculator #1'!F22</f>
        <v/>
      </c>
      <c r="O66" s="158">
        <f>SUM(C66:N66)</f>
        <v>0</v>
      </c>
      <c r="P66" s="160" t="str">
        <f>'Loan Calculator #1'!F23</f>
        <v/>
      </c>
      <c r="Q66" s="160" t="str">
        <f>'Loan Calculator #1'!F24</f>
        <v/>
      </c>
      <c r="R66" s="160" t="str">
        <f>'Loan Calculator #1'!F25</f>
        <v/>
      </c>
      <c r="S66" s="160" t="str">
        <f>'Loan Calculator #1'!F26</f>
        <v/>
      </c>
      <c r="T66" s="160" t="str">
        <f>'Loan Calculator #1'!F27</f>
        <v/>
      </c>
      <c r="U66" s="160" t="str">
        <f>'Loan Calculator #1'!F28</f>
        <v/>
      </c>
      <c r="V66" s="160" t="str">
        <f>'Loan Calculator #1'!F29</f>
        <v/>
      </c>
      <c r="W66" s="160" t="str">
        <f>'Loan Calculator #1'!F30</f>
        <v/>
      </c>
      <c r="X66" s="160" t="str">
        <f>'Loan Calculator #1'!F31</f>
        <v/>
      </c>
      <c r="Y66" s="160" t="str">
        <f>'Loan Calculator #1'!F32</f>
        <v/>
      </c>
      <c r="Z66" s="160" t="str">
        <f>'Loan Calculator #1'!F33</f>
        <v/>
      </c>
      <c r="AA66" s="160" t="str">
        <f>'Loan Calculator #1'!F34</f>
        <v/>
      </c>
      <c r="AB66" s="158">
        <f>SUM(P66:AA66)</f>
        <v>0</v>
      </c>
      <c r="AC66" s="160" t="str">
        <f>'Loan Calculator #1'!F35</f>
        <v/>
      </c>
      <c r="AD66" s="160" t="str">
        <f>'Loan Calculator #1'!F36</f>
        <v/>
      </c>
      <c r="AE66" s="160" t="str">
        <f>'Loan Calculator #1'!F37</f>
        <v/>
      </c>
      <c r="AF66" s="160" t="str">
        <f>'Loan Calculator #1'!F38</f>
        <v/>
      </c>
      <c r="AG66" s="160" t="str">
        <f>'Loan Calculator #1'!F39</f>
        <v/>
      </c>
      <c r="AH66" s="160" t="str">
        <f>'Loan Calculator #1'!F40</f>
        <v/>
      </c>
      <c r="AI66" s="160" t="str">
        <f>'Loan Calculator #1'!F41</f>
        <v/>
      </c>
      <c r="AJ66" s="160" t="str">
        <f>'Loan Calculator #1'!F42</f>
        <v/>
      </c>
      <c r="AK66" s="160" t="str">
        <f>'Loan Calculator #1'!F43</f>
        <v/>
      </c>
      <c r="AL66" s="160" t="str">
        <f>'Loan Calculator #1'!F44</f>
        <v/>
      </c>
      <c r="AM66" s="160" t="str">
        <f>'Loan Calculator #1'!F45</f>
        <v/>
      </c>
      <c r="AN66" s="160" t="str">
        <f>'Loan Calculator #1'!F46</f>
        <v/>
      </c>
      <c r="AO66" s="158">
        <f>SUM(AC66:AN66)</f>
        <v>0</v>
      </c>
    </row>
    <row r="67" spans="1:41" x14ac:dyDescent="0.4">
      <c r="A67" s="139" t="s">
        <v>163</v>
      </c>
      <c r="B67" s="175"/>
      <c r="C67" s="160" t="str">
        <f>'Loan Calculator #2'!F11</f>
        <v/>
      </c>
      <c r="D67" s="160" t="str">
        <f>'Loan Calculator #2'!F12</f>
        <v/>
      </c>
      <c r="E67" s="160" t="str">
        <f>'Loan Calculator #2'!F13</f>
        <v/>
      </c>
      <c r="F67" s="160" t="str">
        <f>'Loan Calculator #2'!F14</f>
        <v/>
      </c>
      <c r="G67" s="160" t="str">
        <f>'Loan Calculator #2'!F15</f>
        <v/>
      </c>
      <c r="H67" s="160" t="str">
        <f>'Loan Calculator #2'!F16</f>
        <v/>
      </c>
      <c r="I67" s="160" t="str">
        <f>'Loan Calculator #2'!F17</f>
        <v/>
      </c>
      <c r="J67" s="160" t="str">
        <f>'Loan Calculator #2'!F18</f>
        <v/>
      </c>
      <c r="K67" s="160" t="str">
        <f>'Loan Calculator #2'!F19</f>
        <v/>
      </c>
      <c r="L67" s="160" t="str">
        <f>'Loan Calculator #2'!F20</f>
        <v/>
      </c>
      <c r="M67" s="160" t="str">
        <f>'Loan Calculator #2'!F21</f>
        <v/>
      </c>
      <c r="N67" s="160" t="str">
        <f>'Loan Calculator #2'!F22</f>
        <v/>
      </c>
      <c r="O67" s="158">
        <f>SUM(C67:N67)</f>
        <v>0</v>
      </c>
      <c r="P67" s="160" t="str">
        <f>'Loan Calculator #2'!F23</f>
        <v/>
      </c>
      <c r="Q67" s="160" t="str">
        <f>'Loan Calculator #2'!F24</f>
        <v/>
      </c>
      <c r="R67" s="160" t="str">
        <f>'Loan Calculator #2'!F25</f>
        <v/>
      </c>
      <c r="S67" s="160" t="str">
        <f>'Loan Calculator #2'!F26</f>
        <v/>
      </c>
      <c r="T67" s="160" t="str">
        <f>'Loan Calculator #2'!F27</f>
        <v/>
      </c>
      <c r="U67" s="160" t="str">
        <f>'Loan Calculator #2'!F28</f>
        <v/>
      </c>
      <c r="V67" s="160" t="str">
        <f>'Loan Calculator #2'!F29</f>
        <v/>
      </c>
      <c r="W67" s="160" t="str">
        <f>'Loan Calculator #2'!F30</f>
        <v/>
      </c>
      <c r="X67" s="160" t="str">
        <f>'Loan Calculator #2'!F31</f>
        <v/>
      </c>
      <c r="Y67" s="160" t="str">
        <f>'Loan Calculator #2'!F32</f>
        <v/>
      </c>
      <c r="Z67" s="160" t="str">
        <f>'Loan Calculator #2'!F33</f>
        <v/>
      </c>
      <c r="AA67" s="160" t="str">
        <f>'Loan Calculator #2'!F34</f>
        <v/>
      </c>
      <c r="AB67" s="158">
        <f>SUM(P67:AA67)</f>
        <v>0</v>
      </c>
      <c r="AC67" s="160" t="str">
        <f>'Loan Calculator #2'!F35</f>
        <v/>
      </c>
      <c r="AD67" s="160" t="str">
        <f>'Loan Calculator #2'!F36</f>
        <v/>
      </c>
      <c r="AE67" s="160" t="str">
        <f>'Loan Calculator #2'!F37</f>
        <v/>
      </c>
      <c r="AF67" s="160" t="str">
        <f>'Loan Calculator #2'!F38</f>
        <v/>
      </c>
      <c r="AG67" s="160" t="str">
        <f>'Loan Calculator #2'!F39</f>
        <v/>
      </c>
      <c r="AH67" s="160" t="str">
        <f>'Loan Calculator #2'!F40</f>
        <v/>
      </c>
      <c r="AI67" s="160" t="str">
        <f>'Loan Calculator #2'!F41</f>
        <v/>
      </c>
      <c r="AJ67" s="160" t="str">
        <f>'Loan Calculator #2'!F42</f>
        <v/>
      </c>
      <c r="AK67" s="160" t="str">
        <f>'Loan Calculator #2'!F43</f>
        <v/>
      </c>
      <c r="AL67" s="160" t="str">
        <f>'Loan Calculator #2'!F44</f>
        <v/>
      </c>
      <c r="AM67" s="160" t="str">
        <f>'Loan Calculator #2'!F45</f>
        <v/>
      </c>
      <c r="AN67" s="160" t="str">
        <f>'Loan Calculator #2'!F46</f>
        <v/>
      </c>
      <c r="AO67" s="158">
        <f>SUM(AC67:AN67)</f>
        <v>0</v>
      </c>
    </row>
    <row r="68" spans="1:41" x14ac:dyDescent="0.4">
      <c r="A68" s="139" t="str">
        <f>'Operating Expenses'!B27</f>
        <v>Other</v>
      </c>
      <c r="B68" s="156"/>
      <c r="C68" s="160">
        <f>'Operating Expenses'!$C27</f>
        <v>0</v>
      </c>
      <c r="D68" s="160">
        <f>'Operating Expenses'!$C27</f>
        <v>0</v>
      </c>
      <c r="E68" s="160">
        <f>'Operating Expenses'!$C27</f>
        <v>0</v>
      </c>
      <c r="F68" s="160">
        <f>'Operating Expenses'!$C27</f>
        <v>0</v>
      </c>
      <c r="G68" s="160">
        <f>'Operating Expenses'!$C27</f>
        <v>0</v>
      </c>
      <c r="H68" s="160">
        <f>'Operating Expenses'!$C27</f>
        <v>0</v>
      </c>
      <c r="I68" s="160">
        <f>'Operating Expenses'!$C27</f>
        <v>0</v>
      </c>
      <c r="J68" s="160">
        <f>'Operating Expenses'!$C27</f>
        <v>0</v>
      </c>
      <c r="K68" s="160">
        <f>'Operating Expenses'!$C27</f>
        <v>0</v>
      </c>
      <c r="L68" s="160">
        <f>'Operating Expenses'!$C27</f>
        <v>0</v>
      </c>
      <c r="M68" s="160">
        <f>'Operating Expenses'!$C27</f>
        <v>0</v>
      </c>
      <c r="N68" s="160">
        <f>'Operating Expenses'!$C27</f>
        <v>0</v>
      </c>
      <c r="O68" s="158">
        <f t="shared" si="23"/>
        <v>0</v>
      </c>
      <c r="P68" s="160">
        <f>'Operating Expenses'!$D27</f>
        <v>0</v>
      </c>
      <c r="Q68" s="160">
        <f>'Operating Expenses'!$D27</f>
        <v>0</v>
      </c>
      <c r="R68" s="160">
        <f>'Operating Expenses'!$D27</f>
        <v>0</v>
      </c>
      <c r="S68" s="160">
        <f>'Operating Expenses'!$D27</f>
        <v>0</v>
      </c>
      <c r="T68" s="160">
        <f>'Operating Expenses'!$D27</f>
        <v>0</v>
      </c>
      <c r="U68" s="160">
        <f>'Operating Expenses'!$D27</f>
        <v>0</v>
      </c>
      <c r="V68" s="160">
        <f>'Operating Expenses'!$D27</f>
        <v>0</v>
      </c>
      <c r="W68" s="160">
        <f>'Operating Expenses'!$D27</f>
        <v>0</v>
      </c>
      <c r="X68" s="160">
        <f>'Operating Expenses'!$D27</f>
        <v>0</v>
      </c>
      <c r="Y68" s="160">
        <f>'Operating Expenses'!$D27</f>
        <v>0</v>
      </c>
      <c r="Z68" s="160">
        <f>'Operating Expenses'!$D27</f>
        <v>0</v>
      </c>
      <c r="AA68" s="160">
        <f>'Operating Expenses'!$D27</f>
        <v>0</v>
      </c>
      <c r="AB68" s="158">
        <f t="shared" si="24"/>
        <v>0</v>
      </c>
      <c r="AC68" s="160">
        <f>'Operating Expenses'!$E27</f>
        <v>0</v>
      </c>
      <c r="AD68" s="160">
        <f>'Operating Expenses'!$E27</f>
        <v>0</v>
      </c>
      <c r="AE68" s="160">
        <f>'Operating Expenses'!$E27</f>
        <v>0</v>
      </c>
      <c r="AF68" s="160">
        <f>'Operating Expenses'!$E27</f>
        <v>0</v>
      </c>
      <c r="AG68" s="160">
        <f>'Operating Expenses'!$E27</f>
        <v>0</v>
      </c>
      <c r="AH68" s="160">
        <f>'Operating Expenses'!$E27</f>
        <v>0</v>
      </c>
      <c r="AI68" s="160">
        <f>'Operating Expenses'!$E27</f>
        <v>0</v>
      </c>
      <c r="AJ68" s="160">
        <f>'Operating Expenses'!$E27</f>
        <v>0</v>
      </c>
      <c r="AK68" s="160">
        <f>'Operating Expenses'!$E27</f>
        <v>0</v>
      </c>
      <c r="AL68" s="160">
        <f>'Operating Expenses'!$E27</f>
        <v>0</v>
      </c>
      <c r="AM68" s="160">
        <f>'Operating Expenses'!$E27</f>
        <v>0</v>
      </c>
      <c r="AN68" s="160">
        <f>'Operating Expenses'!$E27</f>
        <v>0</v>
      </c>
      <c r="AO68" s="158">
        <f t="shared" si="25"/>
        <v>0</v>
      </c>
    </row>
    <row r="69" spans="1:41" x14ac:dyDescent="0.4">
      <c r="A69" s="139" t="str">
        <f>'Operating Expenses'!B28</f>
        <v>Other</v>
      </c>
      <c r="B69" s="214"/>
      <c r="C69" s="160">
        <f>'Operating Expenses'!$C28</f>
        <v>0</v>
      </c>
      <c r="D69" s="160">
        <f>'Operating Expenses'!$C28</f>
        <v>0</v>
      </c>
      <c r="E69" s="160">
        <f>'Operating Expenses'!$C28</f>
        <v>0</v>
      </c>
      <c r="F69" s="160">
        <f>'Operating Expenses'!$C28</f>
        <v>0</v>
      </c>
      <c r="G69" s="160">
        <f>'Operating Expenses'!$C28</f>
        <v>0</v>
      </c>
      <c r="H69" s="160">
        <f>'Operating Expenses'!$C28</f>
        <v>0</v>
      </c>
      <c r="I69" s="160">
        <f>'Operating Expenses'!$C28</f>
        <v>0</v>
      </c>
      <c r="J69" s="160">
        <f>'Operating Expenses'!$C28</f>
        <v>0</v>
      </c>
      <c r="K69" s="160">
        <f>'Operating Expenses'!$C28</f>
        <v>0</v>
      </c>
      <c r="L69" s="160">
        <f>'Operating Expenses'!$C28</f>
        <v>0</v>
      </c>
      <c r="M69" s="160">
        <f>'Operating Expenses'!$C28</f>
        <v>0</v>
      </c>
      <c r="N69" s="160">
        <f>'Operating Expenses'!$C28</f>
        <v>0</v>
      </c>
      <c r="O69" s="158">
        <f t="shared" si="23"/>
        <v>0</v>
      </c>
      <c r="P69" s="160">
        <f>'Operating Expenses'!$D28</f>
        <v>0</v>
      </c>
      <c r="Q69" s="160">
        <f>'Operating Expenses'!$D28</f>
        <v>0</v>
      </c>
      <c r="R69" s="160">
        <f>'Operating Expenses'!$D28</f>
        <v>0</v>
      </c>
      <c r="S69" s="160">
        <f>'Operating Expenses'!$D28</f>
        <v>0</v>
      </c>
      <c r="T69" s="160">
        <f>'Operating Expenses'!$D28</f>
        <v>0</v>
      </c>
      <c r="U69" s="160">
        <f>'Operating Expenses'!$D28</f>
        <v>0</v>
      </c>
      <c r="V69" s="160">
        <f>'Operating Expenses'!$D28</f>
        <v>0</v>
      </c>
      <c r="W69" s="160">
        <f>'Operating Expenses'!$D28</f>
        <v>0</v>
      </c>
      <c r="X69" s="160">
        <f>'Operating Expenses'!$D28</f>
        <v>0</v>
      </c>
      <c r="Y69" s="160">
        <f>'Operating Expenses'!$D28</f>
        <v>0</v>
      </c>
      <c r="Z69" s="160">
        <f>'Operating Expenses'!$D28</f>
        <v>0</v>
      </c>
      <c r="AA69" s="160">
        <f>'Operating Expenses'!$D28</f>
        <v>0</v>
      </c>
      <c r="AB69" s="158">
        <f t="shared" si="24"/>
        <v>0</v>
      </c>
      <c r="AC69" s="160">
        <f>'Operating Expenses'!$E28</f>
        <v>0</v>
      </c>
      <c r="AD69" s="160">
        <f>'Operating Expenses'!$E28</f>
        <v>0</v>
      </c>
      <c r="AE69" s="160">
        <f>'Operating Expenses'!$E28</f>
        <v>0</v>
      </c>
      <c r="AF69" s="160">
        <f>'Operating Expenses'!$E28</f>
        <v>0</v>
      </c>
      <c r="AG69" s="160">
        <f>'Operating Expenses'!$E28</f>
        <v>0</v>
      </c>
      <c r="AH69" s="160">
        <f>'Operating Expenses'!$E28</f>
        <v>0</v>
      </c>
      <c r="AI69" s="160">
        <f>'Operating Expenses'!$E28</f>
        <v>0</v>
      </c>
      <c r="AJ69" s="160">
        <f>'Operating Expenses'!$E28</f>
        <v>0</v>
      </c>
      <c r="AK69" s="160">
        <f>'Operating Expenses'!$E28</f>
        <v>0</v>
      </c>
      <c r="AL69" s="160">
        <f>'Operating Expenses'!$E28</f>
        <v>0</v>
      </c>
      <c r="AM69" s="160">
        <f>'Operating Expenses'!$E28</f>
        <v>0</v>
      </c>
      <c r="AN69" s="160">
        <f>'Operating Expenses'!$E28</f>
        <v>0</v>
      </c>
      <c r="AO69" s="158">
        <f t="shared" si="25"/>
        <v>0</v>
      </c>
    </row>
    <row r="70" spans="1:41" x14ac:dyDescent="0.4">
      <c r="A70" s="139" t="str">
        <f>'Operating Expenses'!B29</f>
        <v>Other</v>
      </c>
      <c r="B70" s="156"/>
      <c r="C70" s="160">
        <f>'Operating Expenses'!$C29</f>
        <v>0</v>
      </c>
      <c r="D70" s="160">
        <f>'Operating Expenses'!$C29</f>
        <v>0</v>
      </c>
      <c r="E70" s="160">
        <f>'Operating Expenses'!$C29</f>
        <v>0</v>
      </c>
      <c r="F70" s="160">
        <f>'Operating Expenses'!$C29</f>
        <v>0</v>
      </c>
      <c r="G70" s="160">
        <f>'Operating Expenses'!$C29</f>
        <v>0</v>
      </c>
      <c r="H70" s="160">
        <f>'Operating Expenses'!$C29</f>
        <v>0</v>
      </c>
      <c r="I70" s="160">
        <f>'Operating Expenses'!$C29</f>
        <v>0</v>
      </c>
      <c r="J70" s="160">
        <f>'Operating Expenses'!$C29</f>
        <v>0</v>
      </c>
      <c r="K70" s="160">
        <f>'Operating Expenses'!$C29</f>
        <v>0</v>
      </c>
      <c r="L70" s="160">
        <f>'Operating Expenses'!$C29</f>
        <v>0</v>
      </c>
      <c r="M70" s="160">
        <f>'Operating Expenses'!$C29</f>
        <v>0</v>
      </c>
      <c r="N70" s="160">
        <f>'Operating Expenses'!$C29</f>
        <v>0</v>
      </c>
      <c r="O70" s="158">
        <f t="shared" si="23"/>
        <v>0</v>
      </c>
      <c r="P70" s="160">
        <f>'Operating Expenses'!$D29</f>
        <v>0</v>
      </c>
      <c r="Q70" s="160">
        <f>'Operating Expenses'!$D29</f>
        <v>0</v>
      </c>
      <c r="R70" s="160">
        <f>'Operating Expenses'!$D29</f>
        <v>0</v>
      </c>
      <c r="S70" s="160">
        <f>'Operating Expenses'!$D29</f>
        <v>0</v>
      </c>
      <c r="T70" s="160">
        <f>'Operating Expenses'!$D29</f>
        <v>0</v>
      </c>
      <c r="U70" s="160">
        <f>'Operating Expenses'!$D29</f>
        <v>0</v>
      </c>
      <c r="V70" s="160">
        <f>'Operating Expenses'!$D29</f>
        <v>0</v>
      </c>
      <c r="W70" s="160">
        <f>'Operating Expenses'!$D29</f>
        <v>0</v>
      </c>
      <c r="X70" s="160">
        <f>'Operating Expenses'!$D29</f>
        <v>0</v>
      </c>
      <c r="Y70" s="160">
        <f>'Operating Expenses'!$D29</f>
        <v>0</v>
      </c>
      <c r="Z70" s="160">
        <f>'Operating Expenses'!$D29</f>
        <v>0</v>
      </c>
      <c r="AA70" s="160">
        <f>'Operating Expenses'!$D29</f>
        <v>0</v>
      </c>
      <c r="AB70" s="158">
        <f t="shared" si="24"/>
        <v>0</v>
      </c>
      <c r="AC70" s="160">
        <f>'Operating Expenses'!$E29</f>
        <v>0</v>
      </c>
      <c r="AD70" s="160">
        <f>'Operating Expenses'!$E29</f>
        <v>0</v>
      </c>
      <c r="AE70" s="160">
        <f>'Operating Expenses'!$E29</f>
        <v>0</v>
      </c>
      <c r="AF70" s="160">
        <f>'Operating Expenses'!$E29</f>
        <v>0</v>
      </c>
      <c r="AG70" s="160">
        <f>'Operating Expenses'!$E29</f>
        <v>0</v>
      </c>
      <c r="AH70" s="160">
        <f>'Operating Expenses'!$E29</f>
        <v>0</v>
      </c>
      <c r="AI70" s="160">
        <f>'Operating Expenses'!$E29</f>
        <v>0</v>
      </c>
      <c r="AJ70" s="160">
        <f>'Operating Expenses'!$E29</f>
        <v>0</v>
      </c>
      <c r="AK70" s="160">
        <f>'Operating Expenses'!$E29</f>
        <v>0</v>
      </c>
      <c r="AL70" s="160">
        <f>'Operating Expenses'!$E29</f>
        <v>0</v>
      </c>
      <c r="AM70" s="160">
        <f>'Operating Expenses'!$E29</f>
        <v>0</v>
      </c>
      <c r="AN70" s="160">
        <f>'Operating Expenses'!$E29</f>
        <v>0</v>
      </c>
      <c r="AO70" s="158">
        <f t="shared" si="25"/>
        <v>0</v>
      </c>
    </row>
    <row r="71" spans="1:41" s="128" customFormat="1" x14ac:dyDescent="0.4">
      <c r="A71" s="141" t="s">
        <v>46</v>
      </c>
      <c r="B71" s="171">
        <f>SUM(B43:B65)</f>
        <v>0</v>
      </c>
      <c r="C71" s="171">
        <f>SUM(C43:C70)</f>
        <v>0</v>
      </c>
      <c r="D71" s="171">
        <f>SUM(D43:D70)</f>
        <v>0</v>
      </c>
      <c r="E71" s="171">
        <f t="shared" ref="E71:M71" si="26">SUM(E43:E70)</f>
        <v>0</v>
      </c>
      <c r="F71" s="171">
        <f t="shared" si="26"/>
        <v>0</v>
      </c>
      <c r="G71" s="171">
        <f t="shared" si="26"/>
        <v>0</v>
      </c>
      <c r="H71" s="171">
        <f t="shared" si="26"/>
        <v>0</v>
      </c>
      <c r="I71" s="171">
        <f t="shared" si="26"/>
        <v>0</v>
      </c>
      <c r="J71" s="171">
        <f t="shared" si="26"/>
        <v>0</v>
      </c>
      <c r="K71" s="171">
        <f t="shared" si="26"/>
        <v>0</v>
      </c>
      <c r="L71" s="171">
        <f t="shared" si="26"/>
        <v>0</v>
      </c>
      <c r="M71" s="171">
        <f t="shared" si="26"/>
        <v>0</v>
      </c>
      <c r="N71" s="171">
        <f>SUM(N43:N70)</f>
        <v>0</v>
      </c>
      <c r="O71" s="158">
        <f>SUM(B71:N71)</f>
        <v>0</v>
      </c>
      <c r="P71" s="171">
        <f t="shared" ref="P71:AA71" si="27">SUM(P43:P70)</f>
        <v>0</v>
      </c>
      <c r="Q71" s="171">
        <f t="shared" si="27"/>
        <v>0</v>
      </c>
      <c r="R71" s="171">
        <f t="shared" si="27"/>
        <v>0</v>
      </c>
      <c r="S71" s="171">
        <f t="shared" si="27"/>
        <v>0</v>
      </c>
      <c r="T71" s="171">
        <f t="shared" si="27"/>
        <v>0</v>
      </c>
      <c r="U71" s="171">
        <f t="shared" si="27"/>
        <v>0</v>
      </c>
      <c r="V71" s="171">
        <f t="shared" si="27"/>
        <v>0</v>
      </c>
      <c r="W71" s="171">
        <f t="shared" si="27"/>
        <v>0</v>
      </c>
      <c r="X71" s="171">
        <f t="shared" si="27"/>
        <v>0</v>
      </c>
      <c r="Y71" s="171">
        <f t="shared" si="27"/>
        <v>0</v>
      </c>
      <c r="Z71" s="171">
        <f t="shared" si="27"/>
        <v>0</v>
      </c>
      <c r="AA71" s="171">
        <f t="shared" si="27"/>
        <v>0</v>
      </c>
      <c r="AB71" s="158">
        <f>SUM(P71:AA71)</f>
        <v>0</v>
      </c>
      <c r="AC71" s="171">
        <f t="shared" ref="AC71:AN71" si="28">SUM(AC43:AC70)</f>
        <v>0</v>
      </c>
      <c r="AD71" s="171">
        <f t="shared" si="28"/>
        <v>0</v>
      </c>
      <c r="AE71" s="171">
        <f t="shared" si="28"/>
        <v>0</v>
      </c>
      <c r="AF71" s="171">
        <f t="shared" si="28"/>
        <v>0</v>
      </c>
      <c r="AG71" s="171">
        <f t="shared" si="28"/>
        <v>0</v>
      </c>
      <c r="AH71" s="171">
        <f t="shared" si="28"/>
        <v>0</v>
      </c>
      <c r="AI71" s="171">
        <f t="shared" si="28"/>
        <v>0</v>
      </c>
      <c r="AJ71" s="171">
        <f t="shared" si="28"/>
        <v>0</v>
      </c>
      <c r="AK71" s="171">
        <f t="shared" si="28"/>
        <v>0</v>
      </c>
      <c r="AL71" s="171">
        <f t="shared" si="28"/>
        <v>0</v>
      </c>
      <c r="AM71" s="171">
        <f t="shared" si="28"/>
        <v>0</v>
      </c>
      <c r="AN71" s="171">
        <f t="shared" si="28"/>
        <v>0</v>
      </c>
      <c r="AO71" s="158">
        <f>SUM(AC71:AN71)</f>
        <v>0</v>
      </c>
    </row>
    <row r="72" spans="1:41" s="128" customFormat="1" x14ac:dyDescent="0.4">
      <c r="A72" s="141" t="s">
        <v>50</v>
      </c>
      <c r="B72" s="171">
        <f t="shared" ref="B72:N72" si="29">B41-B71</f>
        <v>0</v>
      </c>
      <c r="C72" s="171">
        <f>C41-C71</f>
        <v>0</v>
      </c>
      <c r="D72" s="171">
        <f t="shared" si="29"/>
        <v>0</v>
      </c>
      <c r="E72" s="171">
        <f t="shared" si="29"/>
        <v>0</v>
      </c>
      <c r="F72" s="171">
        <f t="shared" si="29"/>
        <v>0</v>
      </c>
      <c r="G72" s="171">
        <f t="shared" si="29"/>
        <v>0</v>
      </c>
      <c r="H72" s="171">
        <f t="shared" si="29"/>
        <v>0</v>
      </c>
      <c r="I72" s="171">
        <f t="shared" si="29"/>
        <v>0</v>
      </c>
      <c r="J72" s="171">
        <f t="shared" si="29"/>
        <v>0</v>
      </c>
      <c r="K72" s="171">
        <f t="shared" si="29"/>
        <v>0</v>
      </c>
      <c r="L72" s="171">
        <f t="shared" si="29"/>
        <v>0</v>
      </c>
      <c r="M72" s="171">
        <f t="shared" si="29"/>
        <v>0</v>
      </c>
      <c r="N72" s="171">
        <f t="shared" si="29"/>
        <v>0</v>
      </c>
      <c r="O72" s="158">
        <f>SUM(B72:N72)</f>
        <v>0</v>
      </c>
      <c r="P72" s="171">
        <f t="shared" ref="P72:AN72" si="30">P41-P71</f>
        <v>0</v>
      </c>
      <c r="Q72" s="171">
        <f t="shared" si="30"/>
        <v>0</v>
      </c>
      <c r="R72" s="171">
        <f t="shared" si="30"/>
        <v>0</v>
      </c>
      <c r="S72" s="171">
        <f t="shared" si="30"/>
        <v>0</v>
      </c>
      <c r="T72" s="171">
        <f t="shared" si="30"/>
        <v>0</v>
      </c>
      <c r="U72" s="171">
        <f t="shared" si="30"/>
        <v>0</v>
      </c>
      <c r="V72" s="171">
        <f t="shared" si="30"/>
        <v>0</v>
      </c>
      <c r="W72" s="171">
        <f t="shared" si="30"/>
        <v>0</v>
      </c>
      <c r="X72" s="171">
        <f t="shared" si="30"/>
        <v>0</v>
      </c>
      <c r="Y72" s="171">
        <f t="shared" si="30"/>
        <v>0</v>
      </c>
      <c r="Z72" s="171">
        <f t="shared" si="30"/>
        <v>0</v>
      </c>
      <c r="AA72" s="171">
        <f t="shared" si="30"/>
        <v>0</v>
      </c>
      <c r="AB72" s="158">
        <f t="shared" si="30"/>
        <v>0</v>
      </c>
      <c r="AC72" s="171">
        <f t="shared" si="30"/>
        <v>0</v>
      </c>
      <c r="AD72" s="171">
        <f t="shared" si="30"/>
        <v>0</v>
      </c>
      <c r="AE72" s="171">
        <f t="shared" si="30"/>
        <v>0</v>
      </c>
      <c r="AF72" s="171">
        <f t="shared" si="30"/>
        <v>0</v>
      </c>
      <c r="AG72" s="171">
        <f t="shared" si="30"/>
        <v>0</v>
      </c>
      <c r="AH72" s="171">
        <f t="shared" si="30"/>
        <v>0</v>
      </c>
      <c r="AI72" s="171">
        <f t="shared" si="30"/>
        <v>0</v>
      </c>
      <c r="AJ72" s="171">
        <f t="shared" si="30"/>
        <v>0</v>
      </c>
      <c r="AK72" s="171">
        <f t="shared" si="30"/>
        <v>0</v>
      </c>
      <c r="AL72" s="171">
        <f t="shared" si="30"/>
        <v>0</v>
      </c>
      <c r="AM72" s="171">
        <f t="shared" si="30"/>
        <v>0</v>
      </c>
      <c r="AN72" s="171">
        <f t="shared" si="30"/>
        <v>0</v>
      </c>
      <c r="AO72" s="158">
        <f t="shared" si="6"/>
        <v>0</v>
      </c>
    </row>
    <row r="73" spans="1:41" s="128" customFormat="1" x14ac:dyDescent="0.4">
      <c r="A73" s="140" t="s">
        <v>65</v>
      </c>
      <c r="B73" s="172">
        <f t="shared" ref="B73:N73" si="31">B33-SUM(B40,B71)</f>
        <v>0</v>
      </c>
      <c r="C73" s="172">
        <f>C33-SUM(C40,C71)</f>
        <v>0</v>
      </c>
      <c r="D73" s="172">
        <f t="shared" si="31"/>
        <v>0</v>
      </c>
      <c r="E73" s="172">
        <f t="shared" si="31"/>
        <v>0</v>
      </c>
      <c r="F73" s="172">
        <f t="shared" si="31"/>
        <v>0</v>
      </c>
      <c r="G73" s="172">
        <f t="shared" si="31"/>
        <v>0</v>
      </c>
      <c r="H73" s="172">
        <f t="shared" si="31"/>
        <v>0</v>
      </c>
      <c r="I73" s="172">
        <f t="shared" si="31"/>
        <v>0</v>
      </c>
      <c r="J73" s="172">
        <f t="shared" si="31"/>
        <v>0</v>
      </c>
      <c r="K73" s="172">
        <f t="shared" si="31"/>
        <v>0</v>
      </c>
      <c r="L73" s="172">
        <f t="shared" si="31"/>
        <v>0</v>
      </c>
      <c r="M73" s="172">
        <f t="shared" si="31"/>
        <v>0</v>
      </c>
      <c r="N73" s="172">
        <f t="shared" si="31"/>
        <v>0</v>
      </c>
      <c r="O73" s="158">
        <f>SUM(B73:N73)</f>
        <v>0</v>
      </c>
      <c r="P73" s="172">
        <f t="shared" ref="P73:AN73" si="32">P33-SUM(P40,P71)</f>
        <v>0</v>
      </c>
      <c r="Q73" s="172">
        <f t="shared" si="32"/>
        <v>0</v>
      </c>
      <c r="R73" s="172">
        <f t="shared" si="32"/>
        <v>0</v>
      </c>
      <c r="S73" s="172">
        <f t="shared" si="32"/>
        <v>0</v>
      </c>
      <c r="T73" s="172">
        <f t="shared" si="32"/>
        <v>0</v>
      </c>
      <c r="U73" s="172">
        <f t="shared" si="32"/>
        <v>0</v>
      </c>
      <c r="V73" s="172">
        <f t="shared" si="32"/>
        <v>0</v>
      </c>
      <c r="W73" s="172">
        <f t="shared" si="32"/>
        <v>0</v>
      </c>
      <c r="X73" s="172">
        <f t="shared" si="32"/>
        <v>0</v>
      </c>
      <c r="Y73" s="172">
        <f t="shared" si="32"/>
        <v>0</v>
      </c>
      <c r="Z73" s="172">
        <f t="shared" si="32"/>
        <v>0</v>
      </c>
      <c r="AA73" s="172">
        <f t="shared" si="32"/>
        <v>0</v>
      </c>
      <c r="AB73" s="172">
        <f t="shared" si="32"/>
        <v>0</v>
      </c>
      <c r="AC73" s="172">
        <f t="shared" si="32"/>
        <v>0</v>
      </c>
      <c r="AD73" s="172">
        <f t="shared" si="32"/>
        <v>0</v>
      </c>
      <c r="AE73" s="172">
        <f t="shared" si="32"/>
        <v>0</v>
      </c>
      <c r="AF73" s="172">
        <f t="shared" si="32"/>
        <v>0</v>
      </c>
      <c r="AG73" s="172">
        <f t="shared" si="32"/>
        <v>0</v>
      </c>
      <c r="AH73" s="172">
        <f t="shared" si="32"/>
        <v>0</v>
      </c>
      <c r="AI73" s="172">
        <f t="shared" si="32"/>
        <v>0</v>
      </c>
      <c r="AJ73" s="172">
        <f t="shared" si="32"/>
        <v>0</v>
      </c>
      <c r="AK73" s="172">
        <f t="shared" si="32"/>
        <v>0</v>
      </c>
      <c r="AL73" s="172">
        <f t="shared" si="32"/>
        <v>0</v>
      </c>
      <c r="AM73" s="172">
        <f t="shared" si="32"/>
        <v>0</v>
      </c>
      <c r="AN73" s="172">
        <f t="shared" si="32"/>
        <v>0</v>
      </c>
      <c r="AO73" s="158">
        <f t="shared" si="6"/>
        <v>0</v>
      </c>
    </row>
    <row r="74" spans="1:41" s="130" customFormat="1" x14ac:dyDescent="0.35">
      <c r="A74" s="14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</row>
    <row r="75" spans="1:41" x14ac:dyDescent="0.4">
      <c r="A75" s="140" t="s">
        <v>13</v>
      </c>
      <c r="B75" s="158">
        <f t="shared" ref="B75:AO75" si="33">B4+B18+B73</f>
        <v>0</v>
      </c>
      <c r="C75" s="158">
        <f t="shared" si="33"/>
        <v>0</v>
      </c>
      <c r="D75" s="158">
        <f t="shared" si="33"/>
        <v>0</v>
      </c>
      <c r="E75" s="158">
        <f t="shared" si="33"/>
        <v>0</v>
      </c>
      <c r="F75" s="158">
        <f t="shared" si="33"/>
        <v>0</v>
      </c>
      <c r="G75" s="158">
        <f t="shared" si="33"/>
        <v>0</v>
      </c>
      <c r="H75" s="158">
        <f t="shared" si="33"/>
        <v>0</v>
      </c>
      <c r="I75" s="158">
        <f t="shared" si="33"/>
        <v>0</v>
      </c>
      <c r="J75" s="158">
        <f t="shared" si="33"/>
        <v>0</v>
      </c>
      <c r="K75" s="158">
        <f t="shared" si="33"/>
        <v>0</v>
      </c>
      <c r="L75" s="158">
        <f t="shared" si="33"/>
        <v>0</v>
      </c>
      <c r="M75" s="158">
        <f t="shared" si="33"/>
        <v>0</v>
      </c>
      <c r="N75" s="158">
        <f t="shared" si="33"/>
        <v>0</v>
      </c>
      <c r="O75" s="158">
        <f t="shared" si="33"/>
        <v>0</v>
      </c>
      <c r="P75" s="158">
        <f t="shared" si="33"/>
        <v>0</v>
      </c>
      <c r="Q75" s="158">
        <f t="shared" si="33"/>
        <v>0</v>
      </c>
      <c r="R75" s="158">
        <f t="shared" si="33"/>
        <v>0</v>
      </c>
      <c r="S75" s="158">
        <f t="shared" si="33"/>
        <v>0</v>
      </c>
      <c r="T75" s="158">
        <f t="shared" si="33"/>
        <v>0</v>
      </c>
      <c r="U75" s="158">
        <f t="shared" si="33"/>
        <v>0</v>
      </c>
      <c r="V75" s="158">
        <f t="shared" si="33"/>
        <v>0</v>
      </c>
      <c r="W75" s="158">
        <f t="shared" si="33"/>
        <v>0</v>
      </c>
      <c r="X75" s="158">
        <f t="shared" si="33"/>
        <v>0</v>
      </c>
      <c r="Y75" s="158">
        <f t="shared" si="33"/>
        <v>0</v>
      </c>
      <c r="Z75" s="158">
        <f t="shared" si="33"/>
        <v>0</v>
      </c>
      <c r="AA75" s="158">
        <f t="shared" si="33"/>
        <v>0</v>
      </c>
      <c r="AB75" s="158">
        <f t="shared" si="33"/>
        <v>0</v>
      </c>
      <c r="AC75" s="158">
        <f t="shared" si="33"/>
        <v>0</v>
      </c>
      <c r="AD75" s="158">
        <f t="shared" si="33"/>
        <v>0</v>
      </c>
      <c r="AE75" s="158">
        <f t="shared" si="33"/>
        <v>0</v>
      </c>
      <c r="AF75" s="158">
        <f t="shared" si="33"/>
        <v>0</v>
      </c>
      <c r="AG75" s="158">
        <f t="shared" si="33"/>
        <v>0</v>
      </c>
      <c r="AH75" s="158">
        <f t="shared" si="33"/>
        <v>0</v>
      </c>
      <c r="AI75" s="158">
        <f t="shared" si="33"/>
        <v>0</v>
      </c>
      <c r="AJ75" s="158">
        <f t="shared" si="33"/>
        <v>0</v>
      </c>
      <c r="AK75" s="158">
        <f t="shared" si="33"/>
        <v>0</v>
      </c>
      <c r="AL75" s="158">
        <f t="shared" si="33"/>
        <v>0</v>
      </c>
      <c r="AM75" s="158">
        <f t="shared" si="33"/>
        <v>0</v>
      </c>
      <c r="AN75" s="158">
        <f t="shared" si="33"/>
        <v>0</v>
      </c>
      <c r="AO75" s="158">
        <f t="shared" si="33"/>
        <v>0</v>
      </c>
    </row>
    <row r="76" spans="1:41" x14ac:dyDescent="0.4">
      <c r="A76" s="128"/>
    </row>
  </sheetData>
  <sheetProtection algorithmName="SHA-512" hashValue="bX8Jv5Qu3Y+gSrLFSzorCTZX8Y2YAAb4nHdRtQSfWgnGp8GMdpd4lDZ9LNFY8elFLY5vW+9RE1vkCcCzE2+FNQ==" saltValue="5xXmdFfl45C4CefuAzVOkQ==" spinCount="100000" sheet="1" objects="1" scenarios="1"/>
  <dataValidations count="1">
    <dataValidation allowBlank="1" showInputMessage="1" sqref="AC23:AN32 C23:N32 P23:AA32" xr:uid="{E003AAE4-7154-2B44-873B-2AFDC22925F1}"/>
  </dataValidations>
  <printOptions horizontalCentered="1" gridLines="1"/>
  <pageMargins left="0.5" right="0.5" top="0.34" bottom="0.68" header="0.5" footer="0.5"/>
  <pageSetup scale="42" fitToWidth="0" pageOrder="overThenDown" orientation="landscape" horizontalDpi="4294967292" verticalDpi="4294967292" r:id="rId1"/>
  <headerFooter alignWithMargins="0">
    <oddHeader>&amp;L
&amp;10Cash flow statement &amp;R
&amp;10&amp;D</oddHeader>
    <oddFooter>Page &amp;P of &amp;N</oddFooter>
  </headerFooter>
  <colBreaks count="1" manualBreakCount="1">
    <brk id="11" max="1048575" man="1"/>
  </colBreaks>
  <ignoredErrors>
    <ignoredError sqref="B71:C71 C42:N42 P42:Q42 A43:A50 A55:A65 A51:A54 C43:N50 O43:O50 A68:A70 C51:N64 P43:AA50 AC43:AN50 AC51:AN64 P71:AA71 AC71:AN71 O51:O65 E71:M71 P51:AA64 AC23:AN29 P23:AA29 C23:N29 C65 P65 AC65 D65:N65 C68:N70 P68:AA70 Q65:AA65 AD65:AN65 AC68:AN70 O68:O70 AC17:AN17 P17:AA17 C17:N17 B8:B9 A23:A29 A30:A32 C30:AN31 D67:O67 P66:AA67 AC66:AN67 D66:O66 C66:C67 C32:N32 P32:AN32" unlockedFormula="1"/>
    <ignoredError sqref="O4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E80"/>
  <sheetViews>
    <sheetView tabSelected="1" topLeftCell="A31" zoomScale="120" zoomScaleNormal="120" workbookViewId="0">
      <selection activeCell="C59" sqref="C59"/>
    </sheetView>
  </sheetViews>
  <sheetFormatPr defaultColWidth="12.4140625" defaultRowHeight="14.15" x14ac:dyDescent="0.35"/>
  <cols>
    <col min="1" max="1" width="4.08203125" style="17" customWidth="1"/>
    <col min="2" max="2" width="56" style="17" customWidth="1"/>
    <col min="3" max="4" width="15" style="18" customWidth="1"/>
    <col min="5" max="5" width="15" style="17" customWidth="1"/>
    <col min="6" max="16384" width="12.4140625" style="17"/>
  </cols>
  <sheetData>
    <row r="1" spans="2:5" ht="39.9" customHeight="1" x14ac:dyDescent="0.35"/>
    <row r="2" spans="2:5" x14ac:dyDescent="0.35">
      <c r="B2" s="221" t="s">
        <v>55</v>
      </c>
      <c r="C2" s="221"/>
      <c r="D2" s="221"/>
      <c r="E2" s="221"/>
    </row>
    <row r="3" spans="2:5" x14ac:dyDescent="0.35">
      <c r="B3" s="222"/>
      <c r="C3" s="222"/>
      <c r="D3" s="222"/>
      <c r="E3" s="222"/>
    </row>
    <row r="4" spans="2:5" x14ac:dyDescent="0.35">
      <c r="B4" s="19" t="s">
        <v>15</v>
      </c>
      <c r="C4" s="20" t="s">
        <v>17</v>
      </c>
      <c r="D4" s="20" t="s">
        <v>18</v>
      </c>
      <c r="E4" s="20" t="s">
        <v>39</v>
      </c>
    </row>
    <row r="5" spans="2:5" ht="15" customHeight="1" x14ac:dyDescent="0.35">
      <c r="B5" s="21" t="str">
        <f>'Cash Flow'!A23</f>
        <v xml:space="preserve">Thing 1 </v>
      </c>
      <c r="C5" s="149">
        <f>'Cash Flow'!O23</f>
        <v>0</v>
      </c>
      <c r="D5" s="149">
        <f>'Cash Flow'!AB23</f>
        <v>0</v>
      </c>
      <c r="E5" s="149">
        <f>'Cash Flow'!AO23</f>
        <v>0</v>
      </c>
    </row>
    <row r="6" spans="2:5" ht="15" customHeight="1" x14ac:dyDescent="0.35">
      <c r="B6" s="21" t="str">
        <f>'Cash Flow'!A24</f>
        <v>Thing 2</v>
      </c>
      <c r="C6" s="149">
        <f>'Cash Flow'!O24</f>
        <v>0</v>
      </c>
      <c r="D6" s="149">
        <f>'Cash Flow'!AB24</f>
        <v>0</v>
      </c>
      <c r="E6" s="149">
        <f>'Cash Flow'!AO24</f>
        <v>0</v>
      </c>
    </row>
    <row r="7" spans="2:5" ht="15" customHeight="1" x14ac:dyDescent="0.35">
      <c r="B7" s="21" t="str">
        <f>'Cash Flow'!A25</f>
        <v>Thing 3</v>
      </c>
      <c r="C7" s="149">
        <f>'Cash Flow'!O25</f>
        <v>0</v>
      </c>
      <c r="D7" s="149">
        <f>'Cash Flow'!AB25</f>
        <v>0</v>
      </c>
      <c r="E7" s="149">
        <f>'Cash Flow'!AO25</f>
        <v>0</v>
      </c>
    </row>
    <row r="8" spans="2:5" ht="15" customHeight="1" x14ac:dyDescent="0.35">
      <c r="B8" s="21" t="str">
        <f>'Cash Flow'!A26</f>
        <v>Thing 4</v>
      </c>
      <c r="C8" s="149">
        <f>'Cash Flow'!O26</f>
        <v>0</v>
      </c>
      <c r="D8" s="149">
        <f>'Cash Flow'!AB26</f>
        <v>0</v>
      </c>
      <c r="E8" s="149">
        <f>'Cash Flow'!AO26</f>
        <v>0</v>
      </c>
    </row>
    <row r="9" spans="2:5" ht="15" customHeight="1" x14ac:dyDescent="0.35">
      <c r="B9" s="21" t="str">
        <f>'Cash Flow'!A27</f>
        <v>Thing 5</v>
      </c>
      <c r="C9" s="149">
        <f>'Cash Flow'!O27</f>
        <v>0</v>
      </c>
      <c r="D9" s="149">
        <f>'Cash Flow'!AB27</f>
        <v>0</v>
      </c>
      <c r="E9" s="149">
        <f>'Cash Flow'!AO27</f>
        <v>0</v>
      </c>
    </row>
    <row r="10" spans="2:5" ht="15" customHeight="1" x14ac:dyDescent="0.35">
      <c r="B10" s="21" t="str">
        <f>'Cash Flow'!A28</f>
        <v>Thing 6</v>
      </c>
      <c r="C10" s="149">
        <f>'Cash Flow'!O28</f>
        <v>0</v>
      </c>
      <c r="D10" s="149">
        <f>'Cash Flow'!AB28</f>
        <v>0</v>
      </c>
      <c r="E10" s="149">
        <f>'Cash Flow'!AO28</f>
        <v>0</v>
      </c>
    </row>
    <row r="11" spans="2:5" ht="15" customHeight="1" x14ac:dyDescent="0.35">
      <c r="B11" s="21" t="str">
        <f>'Cash Flow'!A29</f>
        <v>Thing 7</v>
      </c>
      <c r="C11" s="149">
        <f>'Cash Flow'!O29</f>
        <v>0</v>
      </c>
      <c r="D11" s="149">
        <f>'Cash Flow'!AB29</f>
        <v>0</v>
      </c>
      <c r="E11" s="149">
        <f>'Cash Flow'!AO29</f>
        <v>0</v>
      </c>
    </row>
    <row r="12" spans="2:5" ht="15" customHeight="1" x14ac:dyDescent="0.35">
      <c r="B12" s="21" t="str">
        <f>'Cash Flow'!A30</f>
        <v>Thing 8</v>
      </c>
      <c r="C12" s="149">
        <f>'Cash Flow'!O30</f>
        <v>0</v>
      </c>
      <c r="D12" s="149">
        <f>'Cash Flow'!AB30</f>
        <v>0</v>
      </c>
      <c r="E12" s="149">
        <f>'Cash Flow'!AO30</f>
        <v>0</v>
      </c>
    </row>
    <row r="13" spans="2:5" ht="15" customHeight="1" x14ac:dyDescent="0.35">
      <c r="B13" s="21" t="str">
        <f>'Cash Flow'!A31</f>
        <v>Thing 9</v>
      </c>
      <c r="C13" s="149">
        <f>'Cash Flow'!O31</f>
        <v>0</v>
      </c>
      <c r="D13" s="149">
        <f>'Cash Flow'!AB31</f>
        <v>0</v>
      </c>
      <c r="E13" s="149">
        <f>'Cash Flow'!AO31</f>
        <v>0</v>
      </c>
    </row>
    <row r="14" spans="2:5" ht="15" customHeight="1" x14ac:dyDescent="0.35">
      <c r="B14" s="21" t="str">
        <f>'Cash Flow'!A32</f>
        <v>Thing 10</v>
      </c>
      <c r="C14" s="149">
        <f>'Cash Flow'!O32</f>
        <v>0</v>
      </c>
      <c r="D14" s="149">
        <f>'Cash Flow'!AB32</f>
        <v>0</v>
      </c>
      <c r="E14" s="149">
        <f>'Cash Flow'!AO32</f>
        <v>0</v>
      </c>
    </row>
    <row r="15" spans="2:5" ht="15" customHeight="1" x14ac:dyDescent="0.35">
      <c r="B15" s="22" t="s">
        <v>14</v>
      </c>
      <c r="C15" s="150">
        <f>SUM(C5:C14)</f>
        <v>0</v>
      </c>
      <c r="D15" s="150">
        <f t="shared" ref="D15:E15" si="0">SUM(D5:D14)</f>
        <v>0</v>
      </c>
      <c r="E15" s="150">
        <f t="shared" si="0"/>
        <v>0</v>
      </c>
    </row>
    <row r="16" spans="2:5" ht="15" customHeight="1" x14ac:dyDescent="0.35">
      <c r="B16" s="21"/>
      <c r="C16" s="149"/>
      <c r="D16" s="149"/>
      <c r="E16" s="149"/>
    </row>
    <row r="17" spans="2:5" x14ac:dyDescent="0.35">
      <c r="B17" s="19" t="s">
        <v>53</v>
      </c>
      <c r="C17" s="151"/>
      <c r="D17" s="151"/>
      <c r="E17" s="151"/>
    </row>
    <row r="18" spans="2:5" ht="15" customHeight="1" x14ac:dyDescent="0.35">
      <c r="B18" s="21" t="str">
        <f>'Cash Flow'!A36</f>
        <v>Direct Materials</v>
      </c>
      <c r="C18" s="149">
        <f>'Cash Flow'!O36</f>
        <v>0</v>
      </c>
      <c r="D18" s="149">
        <f>'Cash Flow'!AB36</f>
        <v>0</v>
      </c>
      <c r="E18" s="149">
        <f>'Cash Flow'!AO36</f>
        <v>0</v>
      </c>
    </row>
    <row r="19" spans="2:5" ht="15" customHeight="1" x14ac:dyDescent="0.35">
      <c r="B19" s="21" t="str">
        <f>'Cash Flow'!A37</f>
        <v>Direct Labor</v>
      </c>
      <c r="C19" s="149">
        <f>'Cash Flow'!O37</f>
        <v>0</v>
      </c>
      <c r="D19" s="149">
        <f>'Cash Flow'!AB37</f>
        <v>0</v>
      </c>
      <c r="E19" s="149">
        <f>'Cash Flow'!AO37</f>
        <v>0</v>
      </c>
    </row>
    <row r="20" spans="2:5" ht="15" customHeight="1" x14ac:dyDescent="0.35">
      <c r="B20" s="21" t="str">
        <f>'Cash Flow'!A38</f>
        <v>Other</v>
      </c>
      <c r="C20" s="149">
        <f>'Cash Flow'!O38</f>
        <v>0</v>
      </c>
      <c r="D20" s="149">
        <f>'Cash Flow'!AB38</f>
        <v>0</v>
      </c>
      <c r="E20" s="149">
        <f>'Cash Flow'!AO38</f>
        <v>0</v>
      </c>
    </row>
    <row r="21" spans="2:5" ht="15" customHeight="1" x14ac:dyDescent="0.35">
      <c r="B21" s="21" t="str">
        <f>'Cash Flow'!A39</f>
        <v>Other</v>
      </c>
      <c r="C21" s="149">
        <f>'Cash Flow'!O39</f>
        <v>0</v>
      </c>
      <c r="D21" s="149">
        <f>'Cash Flow'!AB39</f>
        <v>0</v>
      </c>
      <c r="E21" s="149">
        <f>'Cash Flow'!AO39</f>
        <v>0</v>
      </c>
    </row>
    <row r="22" spans="2:5" ht="15" customHeight="1" x14ac:dyDescent="0.35">
      <c r="B22" s="21"/>
      <c r="C22" s="149"/>
      <c r="D22" s="149"/>
      <c r="E22" s="149"/>
    </row>
    <row r="23" spans="2:5" ht="15" customHeight="1" x14ac:dyDescent="0.35">
      <c r="B23" s="22" t="s">
        <v>54</v>
      </c>
      <c r="C23" s="150">
        <f>SUM(C18:C21)</f>
        <v>0</v>
      </c>
      <c r="D23" s="150">
        <f t="shared" ref="D23:E23" si="1">SUM(D18:D21)</f>
        <v>0</v>
      </c>
      <c r="E23" s="150">
        <f t="shared" si="1"/>
        <v>0</v>
      </c>
    </row>
    <row r="24" spans="2:5" ht="15" customHeight="1" x14ac:dyDescent="0.35">
      <c r="B24" s="23"/>
      <c r="C24" s="149"/>
      <c r="D24" s="149"/>
      <c r="E24" s="149"/>
    </row>
    <row r="25" spans="2:5" ht="15" customHeight="1" x14ac:dyDescent="0.35">
      <c r="B25" s="22" t="s">
        <v>2</v>
      </c>
      <c r="C25" s="150">
        <f>C15-C23</f>
        <v>0</v>
      </c>
      <c r="D25" s="150">
        <f>D15-D23</f>
        <v>0</v>
      </c>
      <c r="E25" s="150">
        <f>E15-E23</f>
        <v>0</v>
      </c>
    </row>
    <row r="26" spans="2:5" ht="15" customHeight="1" x14ac:dyDescent="0.35">
      <c r="C26" s="149"/>
      <c r="D26" s="149"/>
      <c r="E26" s="149"/>
    </row>
    <row r="27" spans="2:5" x14ac:dyDescent="0.35">
      <c r="B27" s="19" t="s">
        <v>52</v>
      </c>
      <c r="C27" s="151"/>
      <c r="D27" s="151"/>
      <c r="E27" s="151"/>
    </row>
    <row r="28" spans="2:5" ht="15" customHeight="1" x14ac:dyDescent="0.35">
      <c r="B28" s="24" t="str">
        <f>'Cash Flow'!A43</f>
        <v>Advertising</v>
      </c>
      <c r="C28" s="149">
        <f>'Cash Flow'!O43</f>
        <v>0</v>
      </c>
      <c r="D28" s="149">
        <f>'Cash Flow'!AB43</f>
        <v>0</v>
      </c>
      <c r="E28" s="149">
        <f>'Cash Flow'!AO43</f>
        <v>0</v>
      </c>
    </row>
    <row r="29" spans="2:5" ht="15" customHeight="1" x14ac:dyDescent="0.35">
      <c r="B29" s="24" t="str">
        <f>'Cash Flow'!A44</f>
        <v>Bank Fees</v>
      </c>
      <c r="C29" s="149">
        <f>'Cash Flow'!O44</f>
        <v>0</v>
      </c>
      <c r="D29" s="149">
        <f>'Cash Flow'!AB44</f>
        <v>0</v>
      </c>
      <c r="E29" s="149">
        <f>'Cash Flow'!AO44</f>
        <v>0</v>
      </c>
    </row>
    <row r="30" spans="2:5" ht="15" customHeight="1" x14ac:dyDescent="0.35">
      <c r="B30" s="24" t="str">
        <f>'Cash Flow'!A45</f>
        <v>Conferences/Tradeshows</v>
      </c>
      <c r="C30" s="149">
        <f>'Cash Flow'!O45</f>
        <v>0</v>
      </c>
      <c r="D30" s="149">
        <f>'Cash Flow'!AB45</f>
        <v>0</v>
      </c>
      <c r="E30" s="149">
        <f>'Cash Flow'!AO45</f>
        <v>0</v>
      </c>
    </row>
    <row r="31" spans="2:5" ht="15" customHeight="1" x14ac:dyDescent="0.35">
      <c r="B31" s="24" t="str">
        <f>'Cash Flow'!A46</f>
        <v>Contract Labor (not COGS)</v>
      </c>
      <c r="C31" s="149">
        <f>'Cash Flow'!O46</f>
        <v>0</v>
      </c>
      <c r="D31" s="149">
        <f>'Cash Flow'!AB46</f>
        <v>0</v>
      </c>
      <c r="E31" s="149">
        <f>'Cash Flow'!AO46</f>
        <v>0</v>
      </c>
    </row>
    <row r="32" spans="2:5" ht="15" customHeight="1" x14ac:dyDescent="0.35">
      <c r="B32" s="24" t="str">
        <f>'Cash Flow'!A47</f>
        <v>Fuel</v>
      </c>
      <c r="C32" s="149">
        <f>'Cash Flow'!O47</f>
        <v>0</v>
      </c>
      <c r="D32" s="149">
        <f>'Cash Flow'!AB47</f>
        <v>0</v>
      </c>
      <c r="E32" s="149">
        <f>'Cash Flow'!AO47</f>
        <v>0</v>
      </c>
    </row>
    <row r="33" spans="2:5" ht="15" customHeight="1" x14ac:dyDescent="0.35">
      <c r="B33" s="24" t="str">
        <f>'Cash Flow'!A48</f>
        <v>Insurance (commercial liability)</v>
      </c>
      <c r="C33" s="149">
        <f>'Cash Flow'!O48</f>
        <v>0</v>
      </c>
      <c r="D33" s="149">
        <f>'Cash Flow'!AB48</f>
        <v>0</v>
      </c>
      <c r="E33" s="149">
        <f>'Cash Flow'!AO48</f>
        <v>0</v>
      </c>
    </row>
    <row r="34" spans="2:5" ht="15" customHeight="1" x14ac:dyDescent="0.35">
      <c r="B34" s="24" t="str">
        <f>'Cash Flow'!A49</f>
        <v xml:space="preserve">Licenses </v>
      </c>
      <c r="C34" s="149">
        <f>'Cash Flow'!O49</f>
        <v>0</v>
      </c>
      <c r="D34" s="149">
        <f>'Cash Flow'!AB49</f>
        <v>0</v>
      </c>
      <c r="E34" s="149">
        <f>'Cash Flow'!AO49</f>
        <v>0</v>
      </c>
    </row>
    <row r="35" spans="2:5" ht="15" customHeight="1" x14ac:dyDescent="0.35">
      <c r="B35" s="24" t="str">
        <f>'Cash Flow'!A50</f>
        <v>Legal &amp; Professional</v>
      </c>
      <c r="C35" s="149">
        <f>'Cash Flow'!O50</f>
        <v>0</v>
      </c>
      <c r="D35" s="149">
        <f>'Cash Flow'!AB50</f>
        <v>0</v>
      </c>
      <c r="E35" s="149">
        <f>'Cash Flow'!AO50</f>
        <v>0</v>
      </c>
    </row>
    <row r="36" spans="2:5" ht="15" customHeight="1" x14ac:dyDescent="0.35">
      <c r="B36" s="24" t="str">
        <f>'Cash Flow'!A51</f>
        <v xml:space="preserve">Meals </v>
      </c>
      <c r="C36" s="149">
        <f>'Cash Flow'!O51</f>
        <v>0</v>
      </c>
      <c r="D36" s="149">
        <f>'Cash Flow'!AB51</f>
        <v>0</v>
      </c>
      <c r="E36" s="149">
        <f>'Cash Flow'!AO51</f>
        <v>0</v>
      </c>
    </row>
    <row r="37" spans="2:5" ht="15" customHeight="1" x14ac:dyDescent="0.35">
      <c r="B37" s="24" t="str">
        <f>'Cash Flow'!A52</f>
        <v>Membership Dues</v>
      </c>
      <c r="C37" s="149">
        <f>'Cash Flow'!O52</f>
        <v>0</v>
      </c>
      <c r="D37" s="149">
        <f>'Cash Flow'!AB52</f>
        <v>0</v>
      </c>
      <c r="E37" s="149">
        <f>'Cash Flow'!AO52</f>
        <v>0</v>
      </c>
    </row>
    <row r="38" spans="2:5" ht="15" customHeight="1" x14ac:dyDescent="0.35">
      <c r="B38" s="24" t="str">
        <f>'Cash Flow'!A53</f>
        <v>Phone/Internet</v>
      </c>
      <c r="C38" s="149">
        <f>'Cash Flow'!O53</f>
        <v>0</v>
      </c>
      <c r="D38" s="149">
        <f>'Cash Flow'!AB53</f>
        <v>0</v>
      </c>
      <c r="E38" s="149">
        <f>'Cash Flow'!AO53</f>
        <v>0</v>
      </c>
    </row>
    <row r="39" spans="2:5" ht="15" customHeight="1" x14ac:dyDescent="0.35">
      <c r="B39" s="24" t="str">
        <f>'Cash Flow'!A54</f>
        <v>Postage/Shipping (not COGS)</v>
      </c>
      <c r="C39" s="149">
        <f>'Cash Flow'!O54</f>
        <v>0</v>
      </c>
      <c r="D39" s="149">
        <f>'Cash Flow'!AB54</f>
        <v>0</v>
      </c>
      <c r="E39" s="149">
        <f>'Cash Flow'!AO54</f>
        <v>0</v>
      </c>
    </row>
    <row r="40" spans="2:5" ht="15" customHeight="1" x14ac:dyDescent="0.35">
      <c r="B40" s="24" t="str">
        <f>'Cash Flow'!A55</f>
        <v>Rent or Lease - facility</v>
      </c>
      <c r="C40" s="149">
        <f>'Cash Flow'!O55</f>
        <v>0</v>
      </c>
      <c r="D40" s="149">
        <f>'Cash Flow'!AB55</f>
        <v>0</v>
      </c>
      <c r="E40" s="149">
        <f>'Cash Flow'!AO55</f>
        <v>0</v>
      </c>
    </row>
    <row r="41" spans="2:5" ht="15" customHeight="1" x14ac:dyDescent="0.35">
      <c r="B41" s="24" t="str">
        <f>'Cash Flow'!A56</f>
        <v>Rent or Lease - vehicles/equipment</v>
      </c>
      <c r="C41" s="149">
        <f>'Cash Flow'!O56</f>
        <v>0</v>
      </c>
      <c r="D41" s="149">
        <f>'Cash Flow'!AB56</f>
        <v>0</v>
      </c>
      <c r="E41" s="149">
        <f>'Cash Flow'!AO56</f>
        <v>0</v>
      </c>
    </row>
    <row r="42" spans="2:5" ht="15" customHeight="1" x14ac:dyDescent="0.35">
      <c r="B42" s="24" t="str">
        <f>'Cash Flow'!A57</f>
        <v xml:space="preserve">Repairs &amp; Maintenance </v>
      </c>
      <c r="C42" s="149">
        <f>'Cash Flow'!O57</f>
        <v>0</v>
      </c>
      <c r="D42" s="149">
        <f>'Cash Flow'!AB57</f>
        <v>0</v>
      </c>
      <c r="E42" s="149">
        <f>'Cash Flow'!AO57</f>
        <v>0</v>
      </c>
    </row>
    <row r="43" spans="2:5" ht="15" customHeight="1" x14ac:dyDescent="0.35">
      <c r="B43" s="24" t="str">
        <f>'Cash Flow'!A58</f>
        <v>Software Subscriptions</v>
      </c>
      <c r="C43" s="149">
        <f>'Cash Flow'!O58</f>
        <v>0</v>
      </c>
      <c r="D43" s="149">
        <f>'Cash Flow'!AB58</f>
        <v>0</v>
      </c>
      <c r="E43" s="149">
        <f>'Cash Flow'!AO58</f>
        <v>0</v>
      </c>
    </row>
    <row r="44" spans="2:5" ht="15" customHeight="1" x14ac:dyDescent="0.35">
      <c r="B44" s="24" t="str">
        <f>'Cash Flow'!A59</f>
        <v xml:space="preserve">Supplies </v>
      </c>
      <c r="C44" s="149">
        <f>'Cash Flow'!O59</f>
        <v>0</v>
      </c>
      <c r="D44" s="149">
        <f>'Cash Flow'!AB59</f>
        <v>0</v>
      </c>
      <c r="E44" s="149">
        <f>'Cash Flow'!AO59</f>
        <v>0</v>
      </c>
    </row>
    <row r="45" spans="2:5" ht="15" customHeight="1" x14ac:dyDescent="0.35">
      <c r="B45" s="24" t="str">
        <f>'Cash Flow'!A60</f>
        <v xml:space="preserve">Training </v>
      </c>
      <c r="C45" s="149">
        <f>'Cash Flow'!O60</f>
        <v>0</v>
      </c>
      <c r="D45" s="149">
        <f>'Cash Flow'!AB60</f>
        <v>0</v>
      </c>
      <c r="E45" s="149">
        <f>'Cash Flow'!AO60</f>
        <v>0</v>
      </c>
    </row>
    <row r="46" spans="2:5" ht="15" customHeight="1" x14ac:dyDescent="0.35">
      <c r="B46" s="24" t="str">
        <f>'Cash Flow'!A61</f>
        <v>Travel</v>
      </c>
      <c r="C46" s="149">
        <f>'Cash Flow'!O61</f>
        <v>0</v>
      </c>
      <c r="D46" s="149">
        <f>'Cash Flow'!AB61</f>
        <v>0</v>
      </c>
      <c r="E46" s="149">
        <f>'Cash Flow'!AO61</f>
        <v>0</v>
      </c>
    </row>
    <row r="47" spans="2:5" ht="15" customHeight="1" x14ac:dyDescent="0.35">
      <c r="B47" s="24" t="str">
        <f>'Cash Flow'!A62</f>
        <v>Utilities</v>
      </c>
      <c r="C47" s="149">
        <f>'Cash Flow'!O62</f>
        <v>0</v>
      </c>
      <c r="D47" s="149">
        <f>'Cash Flow'!AB62</f>
        <v>0</v>
      </c>
      <c r="E47" s="149">
        <f>'Cash Flow'!AO62</f>
        <v>0</v>
      </c>
    </row>
    <row r="48" spans="2:5" ht="15" customHeight="1" x14ac:dyDescent="0.35">
      <c r="B48" s="24" t="str">
        <f>'Cash Flow'!A63</f>
        <v>Wages - base pay</v>
      </c>
      <c r="C48" s="149">
        <f>'Cash Flow'!O63</f>
        <v>0</v>
      </c>
      <c r="D48" s="149">
        <f>'Cash Flow'!AB63</f>
        <v>0</v>
      </c>
      <c r="E48" s="149">
        <f>'Cash Flow'!AO63</f>
        <v>0</v>
      </c>
    </row>
    <row r="49" spans="2:5" ht="15" customHeight="1" x14ac:dyDescent="0.35">
      <c r="B49" s="24" t="str">
        <f>'Cash Flow'!A64</f>
        <v>Wages - payroll taxes</v>
      </c>
      <c r="C49" s="149">
        <f>'Cash Flow'!O64</f>
        <v>0</v>
      </c>
      <c r="D49" s="149">
        <f>'Cash Flow'!AB64</f>
        <v>0</v>
      </c>
      <c r="E49" s="149">
        <f>'Cash Flow'!AO64</f>
        <v>0</v>
      </c>
    </row>
    <row r="50" spans="2:5" ht="15" customHeight="1" x14ac:dyDescent="0.35">
      <c r="B50" s="24" t="str">
        <f>'Cash Flow'!A65</f>
        <v>Wages - benefits</v>
      </c>
      <c r="C50" s="149">
        <f>'Cash Flow'!O65</f>
        <v>0</v>
      </c>
      <c r="D50" s="149">
        <f>'Cash Flow'!AB65</f>
        <v>0</v>
      </c>
      <c r="E50" s="149">
        <f>'Cash Flow'!AO65</f>
        <v>0</v>
      </c>
    </row>
    <row r="51" spans="2:5" ht="15" customHeight="1" x14ac:dyDescent="0.35">
      <c r="B51" s="24" t="str">
        <f>'Cash Flow'!A68</f>
        <v>Other</v>
      </c>
      <c r="C51" s="149">
        <f>'Cash Flow'!O68</f>
        <v>0</v>
      </c>
      <c r="D51" s="149">
        <f>'Cash Flow'!AB68</f>
        <v>0</v>
      </c>
      <c r="E51" s="149">
        <f>'Cash Flow'!AO68</f>
        <v>0</v>
      </c>
    </row>
    <row r="52" spans="2:5" ht="15" customHeight="1" x14ac:dyDescent="0.35">
      <c r="B52" s="24" t="str">
        <f>'Cash Flow'!A69</f>
        <v>Other</v>
      </c>
      <c r="C52" s="149">
        <f>'Cash Flow'!O69</f>
        <v>0</v>
      </c>
      <c r="D52" s="149">
        <f>'Cash Flow'!AB69</f>
        <v>0</v>
      </c>
      <c r="E52" s="149">
        <f>'Cash Flow'!AO69</f>
        <v>0</v>
      </c>
    </row>
    <row r="53" spans="2:5" ht="15" customHeight="1" x14ac:dyDescent="0.35">
      <c r="B53" s="24" t="str">
        <f>'Cash Flow'!A70</f>
        <v>Other</v>
      </c>
      <c r="C53" s="149">
        <f>'Cash Flow'!O70</f>
        <v>0</v>
      </c>
      <c r="D53" s="149">
        <f>'Cash Flow'!AB70</f>
        <v>0</v>
      </c>
      <c r="E53" s="149">
        <f>'Cash Flow'!AO70</f>
        <v>0</v>
      </c>
    </row>
    <row r="54" spans="2:5" ht="15" customHeight="1" x14ac:dyDescent="0.35">
      <c r="B54" s="24"/>
      <c r="C54" s="149"/>
      <c r="D54" s="149"/>
      <c r="E54" s="149"/>
    </row>
    <row r="55" spans="2:5" s="26" customFormat="1" ht="15" customHeight="1" x14ac:dyDescent="0.35">
      <c r="B55" s="25" t="s">
        <v>46</v>
      </c>
      <c r="C55" s="152">
        <f>SUM(C28:C54)</f>
        <v>0</v>
      </c>
      <c r="D55" s="152">
        <f>SUM(D28:D54)</f>
        <v>0</v>
      </c>
      <c r="E55" s="152">
        <f>SUM(E28:E54)</f>
        <v>0</v>
      </c>
    </row>
    <row r="56" spans="2:5" s="26" customFormat="1" ht="15" customHeight="1" x14ac:dyDescent="0.35">
      <c r="B56" s="27"/>
      <c r="C56" s="30"/>
      <c r="D56" s="30"/>
      <c r="E56" s="30"/>
    </row>
    <row r="57" spans="2:5" s="26" customFormat="1" ht="15" customHeight="1" x14ac:dyDescent="0.35">
      <c r="B57" s="25" t="s">
        <v>67</v>
      </c>
      <c r="C57" s="152">
        <f>C25-C55</f>
        <v>0</v>
      </c>
      <c r="D57" s="152">
        <f>D25-D55</f>
        <v>0</v>
      </c>
      <c r="E57" s="152">
        <f>E25-E55</f>
        <v>0</v>
      </c>
    </row>
    <row r="58" spans="2:5" s="26" customFormat="1" ht="15" customHeight="1" x14ac:dyDescent="0.35">
      <c r="B58" s="27"/>
      <c r="C58" s="30"/>
      <c r="D58" s="30"/>
      <c r="E58" s="30"/>
    </row>
    <row r="59" spans="2:5" s="26" customFormat="1" ht="15" customHeight="1" x14ac:dyDescent="0.35">
      <c r="B59" s="28" t="s">
        <v>40</v>
      </c>
      <c r="C59" s="210">
        <v>0</v>
      </c>
      <c r="D59" s="210">
        <v>0</v>
      </c>
      <c r="E59" s="210">
        <v>0</v>
      </c>
    </row>
    <row r="60" spans="2:5" s="26" customFormat="1" ht="15" customHeight="1" x14ac:dyDescent="0.35">
      <c r="B60" s="29" t="s">
        <v>68</v>
      </c>
      <c r="C60" s="153">
        <f>C57-C59</f>
        <v>0</v>
      </c>
      <c r="D60" s="153">
        <f>D57-D59</f>
        <v>0</v>
      </c>
      <c r="E60" s="153">
        <f t="shared" ref="E60" si="2">E57-E59</f>
        <v>0</v>
      </c>
    </row>
    <row r="61" spans="2:5" s="26" customFormat="1" ht="15" customHeight="1" x14ac:dyDescent="0.35">
      <c r="B61" s="27"/>
      <c r="C61" s="30"/>
      <c r="D61" s="30"/>
      <c r="E61" s="30"/>
    </row>
    <row r="62" spans="2:5" ht="15" customHeight="1" x14ac:dyDescent="0.35">
      <c r="B62" s="24" t="s">
        <v>156</v>
      </c>
      <c r="C62" s="149">
        <f>'Cash Flow'!O66+'Cash Flow'!O67</f>
        <v>0</v>
      </c>
      <c r="D62" s="149">
        <f>'Cash Flow'!AB66+'Cash Flow'!AB67</f>
        <v>0</v>
      </c>
      <c r="E62" s="149">
        <f>'Cash Flow'!AO66+'Cash Flow'!AO67</f>
        <v>0</v>
      </c>
    </row>
    <row r="63" spans="2:5" s="26" customFormat="1" ht="15" customHeight="1" x14ac:dyDescent="0.35">
      <c r="B63" s="29" t="s">
        <v>69</v>
      </c>
      <c r="C63" s="153">
        <f>C60-C62</f>
        <v>0</v>
      </c>
      <c r="D63" s="153">
        <f t="shared" ref="D63:E63" si="3">D60-D62</f>
        <v>0</v>
      </c>
      <c r="E63" s="153">
        <f t="shared" si="3"/>
        <v>0</v>
      </c>
    </row>
    <row r="64" spans="2:5" x14ac:dyDescent="0.35">
      <c r="C64" s="154"/>
      <c r="D64" s="154"/>
      <c r="E64" s="155"/>
    </row>
    <row r="65" spans="2:5" s="26" customFormat="1" ht="15" customHeight="1" x14ac:dyDescent="0.35">
      <c r="B65" s="24" t="s">
        <v>168</v>
      </c>
      <c r="C65" s="149">
        <f>'Operating Expenses'!C33</f>
        <v>0</v>
      </c>
      <c r="D65" s="149">
        <f>'Operating Expenses'!D33</f>
        <v>0</v>
      </c>
      <c r="E65" s="149">
        <f>'Operating Expenses'!E33</f>
        <v>0</v>
      </c>
    </row>
    <row r="66" spans="2:5" s="26" customFormat="1" ht="15" customHeight="1" x14ac:dyDescent="0.35">
      <c r="B66" s="29" t="s">
        <v>169</v>
      </c>
      <c r="C66" s="153">
        <f>C63-C65</f>
        <v>0</v>
      </c>
      <c r="D66" s="153">
        <f t="shared" ref="D66:E66" si="4">D63-D65</f>
        <v>0</v>
      </c>
      <c r="E66" s="153">
        <f t="shared" si="4"/>
        <v>0</v>
      </c>
    </row>
    <row r="67" spans="2:5" s="18" customFormat="1" x14ac:dyDescent="0.35">
      <c r="B67" s="31"/>
    </row>
    <row r="68" spans="2:5" s="18" customFormat="1" x14ac:dyDescent="0.35">
      <c r="B68" s="31"/>
      <c r="E68" s="32"/>
    </row>
    <row r="69" spans="2:5" s="18" customFormat="1" x14ac:dyDescent="0.35">
      <c r="B69" s="31"/>
    </row>
    <row r="70" spans="2:5" s="18" customFormat="1" x14ac:dyDescent="0.35">
      <c r="B70" s="31"/>
    </row>
    <row r="71" spans="2:5" s="18" customFormat="1" x14ac:dyDescent="0.35">
      <c r="B71" s="31"/>
    </row>
    <row r="72" spans="2:5" s="18" customFormat="1" x14ac:dyDescent="0.35">
      <c r="B72" s="31"/>
    </row>
    <row r="73" spans="2:5" s="18" customFormat="1" x14ac:dyDescent="0.35">
      <c r="B73" s="31"/>
    </row>
    <row r="74" spans="2:5" s="18" customFormat="1" x14ac:dyDescent="0.35">
      <c r="B74" s="31"/>
    </row>
    <row r="75" spans="2:5" s="18" customFormat="1" x14ac:dyDescent="0.35">
      <c r="B75" s="31"/>
    </row>
    <row r="76" spans="2:5" s="18" customFormat="1" x14ac:dyDescent="0.35">
      <c r="B76" s="31"/>
    </row>
    <row r="77" spans="2:5" s="18" customFormat="1" x14ac:dyDescent="0.35">
      <c r="B77" s="31"/>
    </row>
    <row r="78" spans="2:5" s="18" customFormat="1" x14ac:dyDescent="0.35">
      <c r="B78" s="31"/>
    </row>
    <row r="79" spans="2:5" s="18" customFormat="1" x14ac:dyDescent="0.35">
      <c r="B79" s="31"/>
    </row>
    <row r="80" spans="2:5" s="18" customFormat="1" x14ac:dyDescent="0.35">
      <c r="B80" s="31"/>
    </row>
  </sheetData>
  <sheetProtection sheet="1" objects="1" scenarios="1"/>
  <mergeCells count="2">
    <mergeCell ref="B2:E2"/>
    <mergeCell ref="B3:E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H44"/>
  <sheetViews>
    <sheetView zoomScale="110" zoomScaleNormal="110" workbookViewId="0">
      <selection activeCell="B21" sqref="B21"/>
    </sheetView>
  </sheetViews>
  <sheetFormatPr defaultColWidth="12.4140625" defaultRowHeight="15" x14ac:dyDescent="0.35"/>
  <cols>
    <col min="1" max="1" width="58.08203125" style="54" customWidth="1"/>
    <col min="2" max="3" width="17.9140625" style="54" customWidth="1"/>
    <col min="4" max="4" width="18" style="54" customWidth="1"/>
    <col min="5" max="5" width="12.4140625" style="54"/>
    <col min="6" max="6" width="25.9140625" style="54" customWidth="1"/>
    <col min="7" max="7" width="24.4140625" style="54" customWidth="1"/>
    <col min="8" max="8" width="13.08203125" style="54" customWidth="1"/>
    <col min="9" max="16384" width="12.4140625" style="54"/>
  </cols>
  <sheetData>
    <row r="1" spans="1:8" ht="36.9" customHeight="1" x14ac:dyDescent="0.35"/>
    <row r="2" spans="1:8" s="55" customFormat="1" ht="22.75" x14ac:dyDescent="0.55000000000000004">
      <c r="A2" s="223" t="s">
        <v>56</v>
      </c>
      <c r="B2" s="223"/>
      <c r="C2" s="223"/>
      <c r="D2" s="223"/>
    </row>
    <row r="3" spans="1:8" ht="15.45" x14ac:dyDescent="0.4">
      <c r="A3" s="224"/>
      <c r="B3" s="224"/>
      <c r="C3" s="224"/>
      <c r="D3" s="224"/>
    </row>
    <row r="4" spans="1:8" ht="15.45" x14ac:dyDescent="0.4">
      <c r="A4" s="56" t="s">
        <v>57</v>
      </c>
      <c r="B4" s="57" t="s">
        <v>17</v>
      </c>
      <c r="C4" s="57" t="s">
        <v>18</v>
      </c>
      <c r="D4" s="57" t="s">
        <v>39</v>
      </c>
    </row>
    <row r="6" spans="1:8" x14ac:dyDescent="0.35">
      <c r="A6" s="58" t="s">
        <v>5</v>
      </c>
      <c r="B6" s="59">
        <f>'Cash Flow'!O75</f>
        <v>0</v>
      </c>
      <c r="C6" s="59">
        <f>'Cash Flow'!AB75</f>
        <v>0</v>
      </c>
      <c r="D6" s="59">
        <f>'Cash Flow'!AO75</f>
        <v>0</v>
      </c>
    </row>
    <row r="7" spans="1:8" x14ac:dyDescent="0.35">
      <c r="A7" s="58" t="s">
        <v>58</v>
      </c>
      <c r="B7" s="59">
        <f>'Cash Flow'!O14</f>
        <v>0</v>
      </c>
      <c r="C7" s="59">
        <f>'Cash Flow'!AB14+B7</f>
        <v>0</v>
      </c>
      <c r="D7" s="59">
        <f>'Cash Flow'!AO14+C7</f>
        <v>0</v>
      </c>
    </row>
    <row r="8" spans="1:8" ht="15.45" x14ac:dyDescent="0.4">
      <c r="A8" s="58"/>
      <c r="B8" s="59"/>
      <c r="C8" s="59"/>
      <c r="D8" s="59"/>
      <c r="E8" s="60"/>
      <c r="H8" s="61"/>
    </row>
    <row r="9" spans="1:8" ht="15.45" x14ac:dyDescent="0.4">
      <c r="A9" s="62" t="s">
        <v>6</v>
      </c>
      <c r="B9" s="63">
        <f>SUM(B6:B7)</f>
        <v>0</v>
      </c>
      <c r="C9" s="63">
        <f>SUM(C6:C7)</f>
        <v>0</v>
      </c>
      <c r="D9" s="63">
        <f>SUM(D6:D7)</f>
        <v>0</v>
      </c>
    </row>
    <row r="10" spans="1:8" ht="15.45" x14ac:dyDescent="0.4">
      <c r="A10" s="60"/>
      <c r="B10" s="64"/>
      <c r="C10" s="64"/>
      <c r="D10" s="64"/>
    </row>
    <row r="11" spans="1:8" x14ac:dyDescent="0.35">
      <c r="A11" s="58" t="s">
        <v>7</v>
      </c>
      <c r="B11" s="59">
        <f>'Cash Flow'!O13</f>
        <v>0</v>
      </c>
      <c r="C11" s="59">
        <f>'Cash Flow'!AB13+'Balance Sheet'!B11</f>
        <v>0</v>
      </c>
      <c r="D11" s="59">
        <f>'Cash Flow'!AO13+'Balance Sheet'!C11</f>
        <v>0</v>
      </c>
    </row>
    <row r="12" spans="1:8" x14ac:dyDescent="0.35">
      <c r="A12" s="58" t="s">
        <v>60</v>
      </c>
      <c r="B12" s="59">
        <f>'Cash Flow'!O12</f>
        <v>0</v>
      </c>
      <c r="C12" s="59">
        <f>'Cash Flow'!AB12+'Balance Sheet'!B12</f>
        <v>0</v>
      </c>
      <c r="D12" s="59">
        <f>'Cash Flow'!AO12+'Balance Sheet'!C12</f>
        <v>0</v>
      </c>
    </row>
    <row r="13" spans="1:8" x14ac:dyDescent="0.35">
      <c r="A13" s="58" t="s">
        <v>172</v>
      </c>
      <c r="B13" s="59">
        <f>'Income Statement'!C59</f>
        <v>0</v>
      </c>
      <c r="C13" s="59">
        <f>B13+'Income Statement'!D59</f>
        <v>0</v>
      </c>
      <c r="D13" s="59">
        <f>C13+'Income Statement'!E59</f>
        <v>0</v>
      </c>
      <c r="H13" s="61"/>
    </row>
    <row r="14" spans="1:8" x14ac:dyDescent="0.35">
      <c r="A14" s="58"/>
      <c r="B14" s="59"/>
      <c r="C14" s="59"/>
      <c r="D14" s="59"/>
      <c r="H14" s="61"/>
    </row>
    <row r="15" spans="1:8" ht="15.45" x14ac:dyDescent="0.4">
      <c r="A15" s="62" t="s">
        <v>8</v>
      </c>
      <c r="B15" s="63">
        <f>SUM(B11:B12)-B13</f>
        <v>0</v>
      </c>
      <c r="C15" s="63">
        <f t="shared" ref="C15:D15" si="0">SUM(C11:C12)-C13</f>
        <v>0</v>
      </c>
      <c r="D15" s="63">
        <f t="shared" si="0"/>
        <v>0</v>
      </c>
      <c r="H15" s="65"/>
    </row>
    <row r="16" spans="1:8" ht="15.45" x14ac:dyDescent="0.4">
      <c r="A16" s="60"/>
      <c r="B16" s="64"/>
      <c r="C16" s="64"/>
      <c r="D16" s="64"/>
      <c r="H16" s="66"/>
    </row>
    <row r="17" spans="1:5" x14ac:dyDescent="0.35">
      <c r="A17" s="58"/>
      <c r="B17" s="59"/>
      <c r="C17" s="59"/>
      <c r="D17" s="59"/>
    </row>
    <row r="18" spans="1:5" s="60" customFormat="1" ht="15.45" x14ac:dyDescent="0.4">
      <c r="A18" s="56" t="s">
        <v>153</v>
      </c>
      <c r="B18" s="67">
        <f>B9+B15</f>
        <v>0</v>
      </c>
      <c r="C18" s="67">
        <f t="shared" ref="C18:D18" si="1">C9+C15</f>
        <v>0</v>
      </c>
      <c r="D18" s="67">
        <f t="shared" si="1"/>
        <v>0</v>
      </c>
    </row>
    <row r="19" spans="1:5" x14ac:dyDescent="0.35">
      <c r="B19" s="59"/>
      <c r="C19" s="59"/>
      <c r="D19" s="59"/>
    </row>
    <row r="20" spans="1:5" x14ac:dyDescent="0.35">
      <c r="B20" s="59"/>
      <c r="C20" s="59"/>
      <c r="D20" s="59"/>
    </row>
    <row r="21" spans="1:5" x14ac:dyDescent="0.35">
      <c r="B21" s="59"/>
      <c r="C21" s="59"/>
      <c r="D21" s="59"/>
    </row>
    <row r="22" spans="1:5" ht="15.45" x14ac:dyDescent="0.4">
      <c r="A22" s="56" t="s">
        <v>150</v>
      </c>
      <c r="B22" s="56"/>
      <c r="C22" s="56"/>
      <c r="D22" s="56"/>
    </row>
    <row r="23" spans="1:5" x14ac:dyDescent="0.35">
      <c r="B23" s="59"/>
      <c r="C23" s="59"/>
      <c r="D23" s="59"/>
    </row>
    <row r="24" spans="1:5" ht="15.45" x14ac:dyDescent="0.4">
      <c r="A24" s="119" t="s">
        <v>151</v>
      </c>
      <c r="B24" s="120"/>
      <c r="C24" s="120"/>
      <c r="D24" s="120"/>
    </row>
    <row r="25" spans="1:5" ht="15.45" x14ac:dyDescent="0.4">
      <c r="A25" s="68"/>
      <c r="B25" s="64"/>
      <c r="C25" s="64"/>
      <c r="D25" s="64"/>
      <c r="E25" s="64"/>
    </row>
    <row r="26" spans="1:5" x14ac:dyDescent="0.35">
      <c r="A26" s="58" t="s">
        <v>166</v>
      </c>
      <c r="B26" s="59" t="str">
        <f>'Loan Calculator #1'!G22</f>
        <v/>
      </c>
      <c r="C26" s="59" t="str">
        <f>'Loan Calculator #1'!G34</f>
        <v/>
      </c>
      <c r="D26" s="59" t="str">
        <f>'Loan Calculator #1'!G46</f>
        <v/>
      </c>
      <c r="E26" s="69"/>
    </row>
    <row r="27" spans="1:5" x14ac:dyDescent="0.35">
      <c r="A27" s="58" t="s">
        <v>167</v>
      </c>
      <c r="B27" s="59" t="str">
        <f>'Loan Calculator #2'!G22</f>
        <v/>
      </c>
      <c r="C27" s="59" t="str">
        <f>'Loan Calculator #2'!G34</f>
        <v/>
      </c>
      <c r="D27" s="59" t="str">
        <f>'Loan Calculator #2'!G46</f>
        <v/>
      </c>
      <c r="E27" s="69"/>
    </row>
    <row r="28" spans="1:5" x14ac:dyDescent="0.35">
      <c r="A28" s="58"/>
      <c r="B28" s="59"/>
      <c r="C28" s="59"/>
      <c r="D28" s="59"/>
      <c r="E28" s="70"/>
    </row>
    <row r="29" spans="1:5" s="60" customFormat="1" ht="15.45" x14ac:dyDescent="0.4">
      <c r="A29" s="62" t="s">
        <v>9</v>
      </c>
      <c r="B29" s="63" t="str">
        <f>IF(SUM(B26:B27)=0,"$0.00",SUM(B26:B27))</f>
        <v>$0.00</v>
      </c>
      <c r="C29" s="63" t="str">
        <f t="shared" ref="C29:D29" si="2">IF(SUM(C26:C27)=0,"$0.00",SUM(C26:C27))</f>
        <v>$0.00</v>
      </c>
      <c r="D29" s="63" t="str">
        <f t="shared" si="2"/>
        <v>$0.00</v>
      </c>
    </row>
    <row r="30" spans="1:5" x14ac:dyDescent="0.35">
      <c r="B30" s="59"/>
      <c r="C30" s="59"/>
      <c r="D30" s="59"/>
    </row>
    <row r="31" spans="1:5" ht="15.45" x14ac:dyDescent="0.4">
      <c r="A31" s="119" t="s">
        <v>152</v>
      </c>
      <c r="B31" s="120"/>
      <c r="C31" s="120"/>
      <c r="D31" s="120"/>
    </row>
    <row r="32" spans="1:5" x14ac:dyDescent="0.35">
      <c r="E32" s="71"/>
    </row>
    <row r="33" spans="1:4" x14ac:dyDescent="0.35">
      <c r="A33" s="58" t="s">
        <v>10</v>
      </c>
      <c r="B33" s="59">
        <f>'Cash Flow'!O10+'Cash Flow'!B4</f>
        <v>0</v>
      </c>
      <c r="C33" s="59">
        <f>B33+'Cash Flow'!AB10</f>
        <v>0</v>
      </c>
      <c r="D33" s="59">
        <f>C33+'Cash Flow'!AO10</f>
        <v>0</v>
      </c>
    </row>
    <row r="34" spans="1:4" x14ac:dyDescent="0.35">
      <c r="A34" s="58" t="s">
        <v>11</v>
      </c>
      <c r="B34" s="59">
        <f>'Income Statement'!C63</f>
        <v>0</v>
      </c>
      <c r="C34" s="59">
        <f>'Income Statement'!D63+B34</f>
        <v>0</v>
      </c>
      <c r="D34" s="59">
        <f>'Income Statement'!E63+C34</f>
        <v>0</v>
      </c>
    </row>
    <row r="35" spans="1:4" x14ac:dyDescent="0.35">
      <c r="A35" s="58" t="s">
        <v>19</v>
      </c>
      <c r="B35" s="59">
        <f>'Cash Flow'!O17</f>
        <v>0</v>
      </c>
      <c r="C35" s="59">
        <f>'Cash Flow'!AB17+B35</f>
        <v>0</v>
      </c>
      <c r="D35" s="59">
        <f>'Cash Flow'!AO17+C35</f>
        <v>0</v>
      </c>
    </row>
    <row r="36" spans="1:4" x14ac:dyDescent="0.35">
      <c r="A36" s="58"/>
      <c r="B36" s="59"/>
      <c r="C36" s="59"/>
      <c r="D36" s="59"/>
    </row>
    <row r="37" spans="1:4" ht="15.45" x14ac:dyDescent="0.4">
      <c r="A37" s="62" t="s">
        <v>12</v>
      </c>
      <c r="B37" s="63">
        <f>B33+B34-B35</f>
        <v>0</v>
      </c>
      <c r="C37" s="63">
        <f>C33+C34-C35</f>
        <v>0</v>
      </c>
      <c r="D37" s="63">
        <f>D33+D34-D35</f>
        <v>0</v>
      </c>
    </row>
    <row r="38" spans="1:4" ht="15.45" x14ac:dyDescent="0.4">
      <c r="A38" s="60"/>
      <c r="B38" s="64"/>
      <c r="C38" s="64"/>
      <c r="D38" s="64"/>
    </row>
    <row r="39" spans="1:4" s="60" customFormat="1" ht="15.45" x14ac:dyDescent="0.4">
      <c r="A39" s="56" t="s">
        <v>154</v>
      </c>
      <c r="B39" s="67">
        <f>B29+B37</f>
        <v>0</v>
      </c>
      <c r="C39" s="67">
        <f>C29+C37</f>
        <v>0</v>
      </c>
      <c r="D39" s="67">
        <f>D29+D37</f>
        <v>0</v>
      </c>
    </row>
    <row r="40" spans="1:4" x14ac:dyDescent="0.35">
      <c r="B40" s="59"/>
      <c r="C40" s="59"/>
      <c r="D40" s="71"/>
    </row>
    <row r="41" spans="1:4" x14ac:dyDescent="0.35">
      <c r="B41" s="72"/>
      <c r="C41" s="72"/>
      <c r="D41" s="72"/>
    </row>
    <row r="42" spans="1:4" x14ac:dyDescent="0.35">
      <c r="B42" s="71"/>
      <c r="C42" s="71"/>
      <c r="D42" s="71"/>
    </row>
    <row r="44" spans="1:4" x14ac:dyDescent="0.35">
      <c r="B44" s="71"/>
      <c r="C44" s="71"/>
      <c r="D44" s="71"/>
    </row>
  </sheetData>
  <sheetProtection algorithmName="SHA-512" hashValue="08PlzNwzRg5XH5Ucf7+EI+C4DAQ3mkdugvVzSbJ3DlX1tplgF6mShGbsvvDOQAwZP2vgVBIGVQxvTjlkiXeJaw==" saltValue="ze5pvsZwCVs42QVljDaQZA==" spinCount="100000" sheet="1" objects="1" scenarios="1"/>
  <mergeCells count="2">
    <mergeCell ref="A2:D2"/>
    <mergeCell ref="A3:D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I503"/>
  <sheetViews>
    <sheetView showGridLines="0" zoomScale="130" zoomScaleNormal="130" workbookViewId="0">
      <pane ySplit="10" topLeftCell="A11" activePane="bottomLeft" state="frozenSplit"/>
      <selection pane="bottomLeft" activeCell="F23" sqref="F23"/>
    </sheetView>
  </sheetViews>
  <sheetFormatPr defaultColWidth="8.9140625" defaultRowHeight="12.45" x14ac:dyDescent="0.3"/>
  <cols>
    <col min="1" max="1" width="5.9140625" style="73" customWidth="1"/>
    <col min="2" max="7" width="15.4140625" style="73" customWidth="1"/>
    <col min="8" max="8" width="9.08203125" style="74" customWidth="1"/>
    <col min="9" max="9" width="9.9140625" style="74" bestFit="1" customWidth="1"/>
    <col min="10" max="16384" width="8.9140625" style="74"/>
  </cols>
  <sheetData>
    <row r="1" spans="1:7" ht="35.15" customHeight="1" x14ac:dyDescent="0.3"/>
    <row r="2" spans="1:7" s="75" customFormat="1" ht="20.6" thickBot="1" x14ac:dyDescent="0.35">
      <c r="A2" s="225" t="s">
        <v>37</v>
      </c>
      <c r="B2" s="225"/>
      <c r="C2" s="225"/>
      <c r="D2" s="225"/>
      <c r="E2" s="225"/>
      <c r="F2" s="225"/>
      <c r="G2" s="225"/>
    </row>
    <row r="3" spans="1:7" ht="14.25" customHeight="1" thickTop="1" x14ac:dyDescent="0.3">
      <c r="A3" s="76"/>
      <c r="B3" s="77"/>
      <c r="C3" s="77"/>
      <c r="D3" s="77"/>
      <c r="E3" s="77"/>
      <c r="F3" s="77"/>
      <c r="G3" s="77"/>
    </row>
    <row r="4" spans="1:7" ht="12.9" thickBot="1" x14ac:dyDescent="0.4">
      <c r="A4" s="78" t="s">
        <v>20</v>
      </c>
      <c r="B4" s="78"/>
      <c r="C4" s="78"/>
      <c r="D4" s="79"/>
      <c r="E4" s="78" t="s">
        <v>21</v>
      </c>
      <c r="F4" s="78"/>
      <c r="G4" s="78"/>
    </row>
    <row r="5" spans="1:7" x14ac:dyDescent="0.3">
      <c r="A5" s="80" t="s">
        <v>22</v>
      </c>
      <c r="B5" s="80"/>
      <c r="C5" s="196">
        <v>0</v>
      </c>
      <c r="D5" s="82"/>
      <c r="E5" s="80" t="s">
        <v>23</v>
      </c>
      <c r="F5" s="80"/>
      <c r="G5" s="81" t="str">
        <f>IF(LoanIsGood,MonthlyPayment,"")</f>
        <v/>
      </c>
    </row>
    <row r="6" spans="1:7" x14ac:dyDescent="0.3">
      <c r="A6" s="80" t="s">
        <v>24</v>
      </c>
      <c r="B6" s="80"/>
      <c r="C6" s="197">
        <v>0</v>
      </c>
      <c r="D6" s="83"/>
      <c r="E6" s="80" t="s">
        <v>25</v>
      </c>
      <c r="F6" s="80"/>
      <c r="G6" s="84" t="str">
        <f>IF(LoanIsGood,LoanYears*12,"")</f>
        <v/>
      </c>
    </row>
    <row r="7" spans="1:7" x14ac:dyDescent="0.3">
      <c r="A7" s="80" t="s">
        <v>26</v>
      </c>
      <c r="B7" s="80"/>
      <c r="C7" s="198">
        <v>0</v>
      </c>
      <c r="D7" s="83"/>
      <c r="E7" s="80" t="s">
        <v>27</v>
      </c>
      <c r="F7" s="80"/>
      <c r="G7" s="81" t="str">
        <f>IF(LoanIsGood,TotalLoanCost-LoanAmount,"")</f>
        <v/>
      </c>
    </row>
    <row r="8" spans="1:7" x14ac:dyDescent="0.3">
      <c r="A8" s="80" t="s">
        <v>28</v>
      </c>
      <c r="B8" s="80"/>
      <c r="C8" s="199"/>
      <c r="D8" s="83"/>
      <c r="E8" s="80" t="s">
        <v>29</v>
      </c>
      <c r="F8" s="80"/>
      <c r="G8" s="81" t="str">
        <f>IF(LoanIsGood,MonthlyPayment*NumberOfPayments,"")</f>
        <v/>
      </c>
    </row>
    <row r="9" spans="1:7" x14ac:dyDescent="0.3">
      <c r="A9" s="83"/>
      <c r="B9" s="85"/>
      <c r="C9" s="83"/>
      <c r="D9" s="86"/>
      <c r="E9" s="83"/>
      <c r="F9" s="83"/>
      <c r="G9" s="83"/>
    </row>
    <row r="10" spans="1:7" s="89" customFormat="1" ht="29.25" customHeight="1" x14ac:dyDescent="0.3">
      <c r="A10" s="87" t="s">
        <v>30</v>
      </c>
      <c r="B10" s="87" t="s">
        <v>31</v>
      </c>
      <c r="C10" s="88" t="s">
        <v>32</v>
      </c>
      <c r="D10" s="88" t="s">
        <v>33</v>
      </c>
      <c r="E10" s="88" t="s">
        <v>34</v>
      </c>
      <c r="F10" s="88" t="s">
        <v>35</v>
      </c>
      <c r="G10" s="88" t="s">
        <v>36</v>
      </c>
    </row>
    <row r="11" spans="1:7" s="89" customFormat="1" x14ac:dyDescent="0.3">
      <c r="A11" s="90" t="str">
        <f>IF(LoanIsNotPaid*LoanIsGood,PaymentNumber,"")</f>
        <v/>
      </c>
      <c r="B11" s="91" t="str">
        <f>IF(LoanIsNotPaid*LoanIsGood,PaymentDate,"")</f>
        <v/>
      </c>
      <c r="C11" s="92" t="str">
        <f>IF(LoanIsNotPaid*LoanIsGood,LoanValue,"")</f>
        <v/>
      </c>
      <c r="D11" s="92" t="str">
        <f>IF(LoanIsNotPaid*LoanIsGood,MonthlyPayment,"")</f>
        <v/>
      </c>
      <c r="E11" s="92" t="str">
        <f>IF(LoanIsNotPaid*LoanIsGood,Principal,"")</f>
        <v/>
      </c>
      <c r="F11" s="92" t="str">
        <f>IF(LoanIsNotPaid*LoanIsGood,InterestAmt,"")</f>
        <v/>
      </c>
      <c r="G11" s="92" t="str">
        <f>IF(LoanIsNotPaid*LoanIsGood,EndingBalance,"")</f>
        <v/>
      </c>
    </row>
    <row r="12" spans="1:7" s="89" customFormat="1" x14ac:dyDescent="0.3">
      <c r="A12" s="90" t="str">
        <f>IF(LoanIsNotPaid*LoanIsGood,PaymentNumber,"")</f>
        <v/>
      </c>
      <c r="B12" s="91" t="str">
        <f>IF(LoanIsNotPaid*LoanIsGood,PaymentDate,"")</f>
        <v/>
      </c>
      <c r="C12" s="92" t="str">
        <f>IF(LoanIsNotPaid*LoanIsGood,LoanValue,"")</f>
        <v/>
      </c>
      <c r="D12" s="92" t="str">
        <f>IF(LoanIsNotPaid*LoanIsGood,MonthlyPayment,"")</f>
        <v/>
      </c>
      <c r="E12" s="92" t="str">
        <f>IF(LoanIsNotPaid*LoanIsGood,Principal,"")</f>
        <v/>
      </c>
      <c r="F12" s="92" t="str">
        <f>IF(LoanIsNotPaid*LoanIsGood,InterestAmt,"")</f>
        <v/>
      </c>
      <c r="G12" s="92" t="str">
        <f>IF(LoanIsNotPaid*LoanIsGood,EndingBalance,"")</f>
        <v/>
      </c>
    </row>
    <row r="13" spans="1:7" s="89" customFormat="1" x14ac:dyDescent="0.3">
      <c r="A13" s="90" t="str">
        <f>IF(LoanIsNotPaid*LoanIsGood,PaymentNumber,"")</f>
        <v/>
      </c>
      <c r="B13" s="91" t="str">
        <f>IF(LoanIsNotPaid*LoanIsGood,PaymentDate,"")</f>
        <v/>
      </c>
      <c r="C13" s="92" t="str">
        <f>IF(LoanIsNotPaid*LoanIsGood,LoanValue,"")</f>
        <v/>
      </c>
      <c r="D13" s="92" t="str">
        <f>IF(LoanIsNotPaid*LoanIsGood,MonthlyPayment,"")</f>
        <v/>
      </c>
      <c r="E13" s="92" t="str">
        <f>IF(LoanIsNotPaid*LoanIsGood,Principal,"")</f>
        <v/>
      </c>
      <c r="F13" s="92" t="str">
        <f>IF(LoanIsNotPaid*LoanIsGood,InterestAmt,"")</f>
        <v/>
      </c>
      <c r="G13" s="92" t="str">
        <f>IF(LoanIsNotPaid*LoanIsGood,EndingBalance,"")</f>
        <v/>
      </c>
    </row>
    <row r="14" spans="1:7" s="89" customFormat="1" x14ac:dyDescent="0.3">
      <c r="A14" s="90" t="str">
        <f>IF(LoanIsNotPaid*LoanIsGood,PaymentNumber,"")</f>
        <v/>
      </c>
      <c r="B14" s="91" t="str">
        <f>IF(LoanIsNotPaid*LoanIsGood,PaymentDate,"")</f>
        <v/>
      </c>
      <c r="C14" s="92" t="str">
        <f>IF(LoanIsNotPaid*LoanIsGood,LoanValue,"")</f>
        <v/>
      </c>
      <c r="D14" s="92" t="str">
        <f>IF(LoanIsNotPaid*LoanIsGood,MonthlyPayment,"")</f>
        <v/>
      </c>
      <c r="E14" s="92" t="str">
        <f>IF(LoanIsNotPaid*LoanIsGood,Principal,"")</f>
        <v/>
      </c>
      <c r="F14" s="92" t="str">
        <f>IF(LoanIsNotPaid*LoanIsGood,InterestAmt,"")</f>
        <v/>
      </c>
      <c r="G14" s="92" t="str">
        <f>IF(LoanIsNotPaid*LoanIsGood,EndingBalance,"")</f>
        <v/>
      </c>
    </row>
    <row r="15" spans="1:7" s="89" customFormat="1" x14ac:dyDescent="0.3">
      <c r="A15" s="90" t="str">
        <f>IF(LoanIsNotPaid*LoanIsGood,PaymentNumber,"")</f>
        <v/>
      </c>
      <c r="B15" s="91" t="str">
        <f>IF(LoanIsNotPaid*LoanIsGood,PaymentDate,"")</f>
        <v/>
      </c>
      <c r="C15" s="92" t="str">
        <f>IF(LoanIsNotPaid*LoanIsGood,LoanValue,"")</f>
        <v/>
      </c>
      <c r="D15" s="92" t="str">
        <f>IF(LoanIsNotPaid*LoanIsGood,MonthlyPayment,"")</f>
        <v/>
      </c>
      <c r="E15" s="92" t="str">
        <f>IF(LoanIsNotPaid*LoanIsGood,Principal,"")</f>
        <v/>
      </c>
      <c r="F15" s="92" t="str">
        <f>IF(LoanIsNotPaid*LoanIsGood,InterestAmt,"")</f>
        <v/>
      </c>
      <c r="G15" s="92" t="str">
        <f>IF(LoanIsNotPaid*LoanIsGood,EndingBalance,"")</f>
        <v/>
      </c>
    </row>
    <row r="16" spans="1:7" s="89" customFormat="1" x14ac:dyDescent="0.3">
      <c r="A16" s="90" t="str">
        <f>IF(LoanIsNotPaid*LoanIsGood,PaymentNumber,"")</f>
        <v/>
      </c>
      <c r="B16" s="91" t="str">
        <f>IF(LoanIsNotPaid*LoanIsGood,PaymentDate,"")</f>
        <v/>
      </c>
      <c r="C16" s="92" t="str">
        <f>IF(LoanIsNotPaid*LoanIsGood,LoanValue,"")</f>
        <v/>
      </c>
      <c r="D16" s="92" t="str">
        <f>IF(LoanIsNotPaid*LoanIsGood,MonthlyPayment,"")</f>
        <v/>
      </c>
      <c r="E16" s="92" t="str">
        <f>IF(LoanIsNotPaid*LoanIsGood,Principal,"")</f>
        <v/>
      </c>
      <c r="F16" s="92" t="str">
        <f>IF(LoanIsNotPaid*LoanIsGood,InterestAmt,"")</f>
        <v/>
      </c>
      <c r="G16" s="92" t="str">
        <f>IF(LoanIsNotPaid*LoanIsGood,EndingBalance,"")</f>
        <v/>
      </c>
    </row>
    <row r="17" spans="1:9" x14ac:dyDescent="0.35">
      <c r="A17" s="90" t="str">
        <f>IF(LoanIsNotPaid*LoanIsGood,PaymentNumber,"")</f>
        <v/>
      </c>
      <c r="B17" s="91" t="str">
        <f>IF(LoanIsNotPaid*LoanIsGood,PaymentDate,"")</f>
        <v/>
      </c>
      <c r="C17" s="92" t="str">
        <f>IF(LoanIsNotPaid*LoanIsGood,LoanValue,"")</f>
        <v/>
      </c>
      <c r="D17" s="92" t="str">
        <f>IF(LoanIsNotPaid*LoanIsGood,MonthlyPayment,"")</f>
        <v/>
      </c>
      <c r="E17" s="92" t="str">
        <f>IF(LoanIsNotPaid*LoanIsGood,Principal,"")</f>
        <v/>
      </c>
      <c r="F17" s="92" t="str">
        <f>IF(LoanIsNotPaid*LoanIsGood,InterestAmt,"")</f>
        <v/>
      </c>
      <c r="G17" s="92" t="str">
        <f>IF(LoanIsNotPaid*LoanIsGood,EndingBalance,"")</f>
        <v/>
      </c>
    </row>
    <row r="18" spans="1:9" x14ac:dyDescent="0.35">
      <c r="A18" s="90" t="str">
        <f>IF(LoanIsNotPaid*LoanIsGood,PaymentNumber,"")</f>
        <v/>
      </c>
      <c r="B18" s="91" t="str">
        <f>IF(LoanIsNotPaid*LoanIsGood,PaymentDate,"")</f>
        <v/>
      </c>
      <c r="C18" s="92" t="str">
        <f>IF(LoanIsNotPaid*LoanIsGood,LoanValue,"")</f>
        <v/>
      </c>
      <c r="D18" s="92" t="str">
        <f>IF(LoanIsNotPaid*LoanIsGood,MonthlyPayment,"")</f>
        <v/>
      </c>
      <c r="E18" s="92" t="str">
        <f>IF(LoanIsNotPaid*LoanIsGood,Principal,"")</f>
        <v/>
      </c>
      <c r="F18" s="92" t="str">
        <f>IF(LoanIsNotPaid*LoanIsGood,InterestAmt,"")</f>
        <v/>
      </c>
      <c r="G18" s="92" t="str">
        <f>IF(LoanIsNotPaid*LoanIsGood,EndingBalance,"")</f>
        <v/>
      </c>
    </row>
    <row r="19" spans="1:9" x14ac:dyDescent="0.35">
      <c r="A19" s="90" t="str">
        <f>IF(LoanIsNotPaid*LoanIsGood,PaymentNumber,"")</f>
        <v/>
      </c>
      <c r="B19" s="91" t="str">
        <f>IF(LoanIsNotPaid*LoanIsGood,PaymentDate,"")</f>
        <v/>
      </c>
      <c r="C19" s="92" t="str">
        <f>IF(LoanIsNotPaid*LoanIsGood,LoanValue,"")</f>
        <v/>
      </c>
      <c r="D19" s="92" t="str">
        <f>IF(LoanIsNotPaid*LoanIsGood,MonthlyPayment,"")</f>
        <v/>
      </c>
      <c r="E19" s="92" t="str">
        <f>IF(LoanIsNotPaid*LoanIsGood,Principal,"")</f>
        <v/>
      </c>
      <c r="F19" s="92" t="str">
        <f>IF(LoanIsNotPaid*LoanIsGood,InterestAmt,"")</f>
        <v/>
      </c>
      <c r="G19" s="92" t="str">
        <f>IF(LoanIsNotPaid*LoanIsGood,EndingBalance,"")</f>
        <v/>
      </c>
    </row>
    <row r="20" spans="1:9" x14ac:dyDescent="0.35">
      <c r="A20" s="90" t="str">
        <f>IF(LoanIsNotPaid*LoanIsGood,PaymentNumber,"")</f>
        <v/>
      </c>
      <c r="B20" s="91" t="str">
        <f>IF(LoanIsNotPaid*LoanIsGood,PaymentDate,"")</f>
        <v/>
      </c>
      <c r="C20" s="92" t="str">
        <f>IF(LoanIsNotPaid*LoanIsGood,LoanValue,"")</f>
        <v/>
      </c>
      <c r="D20" s="92" t="str">
        <f>IF(LoanIsNotPaid*LoanIsGood,MonthlyPayment,"")</f>
        <v/>
      </c>
      <c r="E20" s="92" t="str">
        <f>IF(LoanIsNotPaid*LoanIsGood,Principal,"")</f>
        <v/>
      </c>
      <c r="F20" s="92" t="str">
        <f>IF(LoanIsNotPaid*LoanIsGood,InterestAmt,"")</f>
        <v/>
      </c>
      <c r="G20" s="92" t="str">
        <f>IF(LoanIsNotPaid*LoanIsGood,EndingBalance,"")</f>
        <v/>
      </c>
    </row>
    <row r="21" spans="1:9" x14ac:dyDescent="0.35">
      <c r="A21" s="90" t="str">
        <f>IF(LoanIsNotPaid*LoanIsGood,PaymentNumber,"")</f>
        <v/>
      </c>
      <c r="B21" s="91" t="str">
        <f>IF(LoanIsNotPaid*LoanIsGood,PaymentDate,"")</f>
        <v/>
      </c>
      <c r="C21" s="92" t="str">
        <f>IF(LoanIsNotPaid*LoanIsGood,LoanValue,"")</f>
        <v/>
      </c>
      <c r="D21" s="92" t="str">
        <f>IF(LoanIsNotPaid*LoanIsGood,MonthlyPayment,"")</f>
        <v/>
      </c>
      <c r="E21" s="92" t="str">
        <f>IF(LoanIsNotPaid*LoanIsGood,Principal,"")</f>
        <v/>
      </c>
      <c r="F21" s="92" t="str">
        <f>IF(LoanIsNotPaid*LoanIsGood,InterestAmt,"")</f>
        <v/>
      </c>
      <c r="G21" s="92" t="str">
        <f>IF(LoanIsNotPaid*LoanIsGood,EndingBalance,"")</f>
        <v/>
      </c>
    </row>
    <row r="22" spans="1:9" x14ac:dyDescent="0.35">
      <c r="A22" s="90" t="str">
        <f>IF(LoanIsNotPaid*LoanIsGood,PaymentNumber,"")</f>
        <v/>
      </c>
      <c r="B22" s="91" t="str">
        <f>IF(LoanIsNotPaid*LoanIsGood,PaymentDate,"")</f>
        <v/>
      </c>
      <c r="C22" s="92" t="str">
        <f>IF(LoanIsNotPaid*LoanIsGood,LoanValue,"")</f>
        <v/>
      </c>
      <c r="D22" s="92" t="str">
        <f>IF(LoanIsNotPaid*LoanIsGood,MonthlyPayment,"")</f>
        <v/>
      </c>
      <c r="E22" s="92" t="str">
        <f>IF(LoanIsNotPaid*LoanIsGood,Principal,"")</f>
        <v/>
      </c>
      <c r="F22" s="92" t="str">
        <f>IF(LoanIsNotPaid*LoanIsGood,InterestAmt,"")</f>
        <v/>
      </c>
      <c r="G22" s="92" t="str">
        <f>IF(LoanIsNotPaid*LoanIsGood,EndingBalance,"")</f>
        <v/>
      </c>
      <c r="I22" s="93"/>
    </row>
    <row r="23" spans="1:9" x14ac:dyDescent="0.35">
      <c r="A23" s="90" t="str">
        <f>IF(LoanIsNotPaid*LoanIsGood,PaymentNumber,"")</f>
        <v/>
      </c>
      <c r="B23" s="91" t="str">
        <f>IF(LoanIsNotPaid*LoanIsGood,PaymentDate,"")</f>
        <v/>
      </c>
      <c r="C23" s="92" t="str">
        <f>IF(LoanIsNotPaid*LoanIsGood,LoanValue,"")</f>
        <v/>
      </c>
      <c r="D23" s="92" t="str">
        <f>IF(LoanIsNotPaid*LoanIsGood,MonthlyPayment,"")</f>
        <v/>
      </c>
      <c r="E23" s="92" t="str">
        <f>IF(LoanIsNotPaid*LoanIsGood,Principal,"")</f>
        <v/>
      </c>
      <c r="F23" s="92" t="str">
        <f>IF(LoanIsNotPaid*LoanIsGood,InterestAmt,"")</f>
        <v/>
      </c>
      <c r="G23" s="92" t="str">
        <f>IF(LoanIsNotPaid*LoanIsGood,EndingBalance,"")</f>
        <v/>
      </c>
    </row>
    <row r="24" spans="1:9" x14ac:dyDescent="0.35">
      <c r="A24" s="90" t="str">
        <f>IF(LoanIsNotPaid*LoanIsGood,PaymentNumber,"")</f>
        <v/>
      </c>
      <c r="B24" s="91" t="str">
        <f>IF(LoanIsNotPaid*LoanIsGood,PaymentDate,"")</f>
        <v/>
      </c>
      <c r="C24" s="92" t="str">
        <f>IF(LoanIsNotPaid*LoanIsGood,LoanValue,"")</f>
        <v/>
      </c>
      <c r="D24" s="92" t="str">
        <f>IF(LoanIsNotPaid*LoanIsGood,MonthlyPayment,"")</f>
        <v/>
      </c>
      <c r="E24" s="92" t="str">
        <f>IF(LoanIsNotPaid*LoanIsGood,Principal,"")</f>
        <v/>
      </c>
      <c r="F24" s="92" t="str">
        <f>IF(LoanIsNotPaid*LoanIsGood,InterestAmt,"")</f>
        <v/>
      </c>
      <c r="G24" s="92" t="str">
        <f>IF(LoanIsNotPaid*LoanIsGood,EndingBalance,"")</f>
        <v/>
      </c>
    </row>
    <row r="25" spans="1:9" x14ac:dyDescent="0.35">
      <c r="A25" s="90" t="str">
        <f>IF(LoanIsNotPaid*LoanIsGood,PaymentNumber,"")</f>
        <v/>
      </c>
      <c r="B25" s="91" t="str">
        <f>IF(LoanIsNotPaid*LoanIsGood,PaymentDate,"")</f>
        <v/>
      </c>
      <c r="C25" s="92" t="str">
        <f>IF(LoanIsNotPaid*LoanIsGood,LoanValue,"")</f>
        <v/>
      </c>
      <c r="D25" s="92" t="str">
        <f>IF(LoanIsNotPaid*LoanIsGood,MonthlyPayment,"")</f>
        <v/>
      </c>
      <c r="E25" s="92" t="str">
        <f>IF(LoanIsNotPaid*LoanIsGood,Principal,"")</f>
        <v/>
      </c>
      <c r="F25" s="92" t="str">
        <f>IF(LoanIsNotPaid*LoanIsGood,InterestAmt,"")</f>
        <v/>
      </c>
      <c r="G25" s="92" t="str">
        <f>IF(LoanIsNotPaid*LoanIsGood,EndingBalance,"")</f>
        <v/>
      </c>
    </row>
    <row r="26" spans="1:9" x14ac:dyDescent="0.35">
      <c r="A26" s="90" t="str">
        <f>IF(LoanIsNotPaid*LoanIsGood,PaymentNumber,"")</f>
        <v/>
      </c>
      <c r="B26" s="91" t="str">
        <f>IF(LoanIsNotPaid*LoanIsGood,PaymentDate,"")</f>
        <v/>
      </c>
      <c r="C26" s="92" t="str">
        <f>IF(LoanIsNotPaid*LoanIsGood,LoanValue,"")</f>
        <v/>
      </c>
      <c r="D26" s="92" t="str">
        <f>IF(LoanIsNotPaid*LoanIsGood,MonthlyPayment,"")</f>
        <v/>
      </c>
      <c r="E26" s="92" t="str">
        <f>IF(LoanIsNotPaid*LoanIsGood,Principal,"")</f>
        <v/>
      </c>
      <c r="F26" s="92" t="str">
        <f>IF(LoanIsNotPaid*LoanIsGood,InterestAmt,"")</f>
        <v/>
      </c>
      <c r="G26" s="92" t="str">
        <f>IF(LoanIsNotPaid*LoanIsGood,EndingBalance,"")</f>
        <v/>
      </c>
    </row>
    <row r="27" spans="1:9" x14ac:dyDescent="0.35">
      <c r="A27" s="90" t="str">
        <f>IF(LoanIsNotPaid*LoanIsGood,PaymentNumber,"")</f>
        <v/>
      </c>
      <c r="B27" s="91" t="str">
        <f>IF(LoanIsNotPaid*LoanIsGood,PaymentDate,"")</f>
        <v/>
      </c>
      <c r="C27" s="92" t="str">
        <f>IF(LoanIsNotPaid*LoanIsGood,LoanValue,"")</f>
        <v/>
      </c>
      <c r="D27" s="92" t="str">
        <f>IF(LoanIsNotPaid*LoanIsGood,MonthlyPayment,"")</f>
        <v/>
      </c>
      <c r="E27" s="92" t="str">
        <f>IF(LoanIsNotPaid*LoanIsGood,Principal,"")</f>
        <v/>
      </c>
      <c r="F27" s="92" t="str">
        <f>IF(LoanIsNotPaid*LoanIsGood,InterestAmt,"")</f>
        <v/>
      </c>
      <c r="G27" s="92" t="str">
        <f>IF(LoanIsNotPaid*LoanIsGood,EndingBalance,"")</f>
        <v/>
      </c>
    </row>
    <row r="28" spans="1:9" x14ac:dyDescent="0.35">
      <c r="A28" s="90" t="str">
        <f>IF(LoanIsNotPaid*LoanIsGood,PaymentNumber,"")</f>
        <v/>
      </c>
      <c r="B28" s="91" t="str">
        <f>IF(LoanIsNotPaid*LoanIsGood,PaymentDate,"")</f>
        <v/>
      </c>
      <c r="C28" s="92" t="str">
        <f>IF(LoanIsNotPaid*LoanIsGood,LoanValue,"")</f>
        <v/>
      </c>
      <c r="D28" s="92" t="str">
        <f>IF(LoanIsNotPaid*LoanIsGood,MonthlyPayment,"")</f>
        <v/>
      </c>
      <c r="E28" s="92" t="str">
        <f>IF(LoanIsNotPaid*LoanIsGood,Principal,"")</f>
        <v/>
      </c>
      <c r="F28" s="92" t="str">
        <f>IF(LoanIsNotPaid*LoanIsGood,InterestAmt,"")</f>
        <v/>
      </c>
      <c r="G28" s="92" t="str">
        <f>IF(LoanIsNotPaid*LoanIsGood,EndingBalance,"")</f>
        <v/>
      </c>
    </row>
    <row r="29" spans="1:9" x14ac:dyDescent="0.35">
      <c r="A29" s="90" t="str">
        <f>IF(LoanIsNotPaid*LoanIsGood,PaymentNumber,"")</f>
        <v/>
      </c>
      <c r="B29" s="91" t="str">
        <f>IF(LoanIsNotPaid*LoanIsGood,PaymentDate,"")</f>
        <v/>
      </c>
      <c r="C29" s="92" t="str">
        <f>IF(LoanIsNotPaid*LoanIsGood,LoanValue,"")</f>
        <v/>
      </c>
      <c r="D29" s="92" t="str">
        <f>IF(LoanIsNotPaid*LoanIsGood,MonthlyPayment,"")</f>
        <v/>
      </c>
      <c r="E29" s="92" t="str">
        <f>IF(LoanIsNotPaid*LoanIsGood,Principal,"")</f>
        <v/>
      </c>
      <c r="F29" s="92" t="str">
        <f>IF(LoanIsNotPaid*LoanIsGood,InterestAmt,"")</f>
        <v/>
      </c>
      <c r="G29" s="92" t="str">
        <f>IF(LoanIsNotPaid*LoanIsGood,EndingBalance,"")</f>
        <v/>
      </c>
    </row>
    <row r="30" spans="1:9" x14ac:dyDescent="0.35">
      <c r="A30" s="90" t="str">
        <f>IF(LoanIsNotPaid*LoanIsGood,PaymentNumber,"")</f>
        <v/>
      </c>
      <c r="B30" s="91" t="str">
        <f>IF(LoanIsNotPaid*LoanIsGood,PaymentDate,"")</f>
        <v/>
      </c>
      <c r="C30" s="92" t="str">
        <f>IF(LoanIsNotPaid*LoanIsGood,LoanValue,"")</f>
        <v/>
      </c>
      <c r="D30" s="92" t="str">
        <f>IF(LoanIsNotPaid*LoanIsGood,MonthlyPayment,"")</f>
        <v/>
      </c>
      <c r="E30" s="92" t="str">
        <f>IF(LoanIsNotPaid*LoanIsGood,Principal,"")</f>
        <v/>
      </c>
      <c r="F30" s="92" t="str">
        <f>IF(LoanIsNotPaid*LoanIsGood,InterestAmt,"")</f>
        <v/>
      </c>
      <c r="G30" s="92" t="str">
        <f>IF(LoanIsNotPaid*LoanIsGood,EndingBalance,"")</f>
        <v/>
      </c>
    </row>
    <row r="31" spans="1:9" x14ac:dyDescent="0.35">
      <c r="A31" s="90" t="str">
        <f>IF(LoanIsNotPaid*LoanIsGood,PaymentNumber,"")</f>
        <v/>
      </c>
      <c r="B31" s="91" t="str">
        <f>IF(LoanIsNotPaid*LoanIsGood,PaymentDate,"")</f>
        <v/>
      </c>
      <c r="C31" s="92" t="str">
        <f>IF(LoanIsNotPaid*LoanIsGood,LoanValue,"")</f>
        <v/>
      </c>
      <c r="D31" s="92" t="str">
        <f>IF(LoanIsNotPaid*LoanIsGood,MonthlyPayment,"")</f>
        <v/>
      </c>
      <c r="E31" s="92" t="str">
        <f>IF(LoanIsNotPaid*LoanIsGood,Principal,"")</f>
        <v/>
      </c>
      <c r="F31" s="92" t="str">
        <f>IF(LoanIsNotPaid*LoanIsGood,InterestAmt,"")</f>
        <v/>
      </c>
      <c r="G31" s="92" t="str">
        <f>IF(LoanIsNotPaid*LoanIsGood,EndingBalance,"")</f>
        <v/>
      </c>
    </row>
    <row r="32" spans="1:9" x14ac:dyDescent="0.35">
      <c r="A32" s="90" t="str">
        <f>IF(LoanIsNotPaid*LoanIsGood,PaymentNumber,"")</f>
        <v/>
      </c>
      <c r="B32" s="91" t="str">
        <f>IF(LoanIsNotPaid*LoanIsGood,PaymentDate,"")</f>
        <v/>
      </c>
      <c r="C32" s="92" t="str">
        <f>IF(LoanIsNotPaid*LoanIsGood,LoanValue,"")</f>
        <v/>
      </c>
      <c r="D32" s="92" t="str">
        <f>IF(LoanIsNotPaid*LoanIsGood,MonthlyPayment,"")</f>
        <v/>
      </c>
      <c r="E32" s="92" t="str">
        <f>IF(LoanIsNotPaid*LoanIsGood,Principal,"")</f>
        <v/>
      </c>
      <c r="F32" s="92" t="str">
        <f>IF(LoanIsNotPaid*LoanIsGood,InterestAmt,"")</f>
        <v/>
      </c>
      <c r="G32" s="92" t="str">
        <f>IF(LoanIsNotPaid*LoanIsGood,EndingBalance,"")</f>
        <v/>
      </c>
    </row>
    <row r="33" spans="1:9" x14ac:dyDescent="0.35">
      <c r="A33" s="90" t="str">
        <f>IF(LoanIsNotPaid*LoanIsGood,PaymentNumber,"")</f>
        <v/>
      </c>
      <c r="B33" s="91" t="str">
        <f>IF(LoanIsNotPaid*LoanIsGood,PaymentDate,"")</f>
        <v/>
      </c>
      <c r="C33" s="92" t="str">
        <f>IF(LoanIsNotPaid*LoanIsGood,LoanValue,"")</f>
        <v/>
      </c>
      <c r="D33" s="92" t="str">
        <f>IF(LoanIsNotPaid*LoanIsGood,MonthlyPayment,"")</f>
        <v/>
      </c>
      <c r="E33" s="92" t="str">
        <f>IF(LoanIsNotPaid*LoanIsGood,Principal,"")</f>
        <v/>
      </c>
      <c r="F33" s="92" t="str">
        <f>IF(LoanIsNotPaid*LoanIsGood,InterestAmt,"")</f>
        <v/>
      </c>
      <c r="G33" s="92" t="str">
        <f>IF(LoanIsNotPaid*LoanIsGood,EndingBalance,"")</f>
        <v/>
      </c>
    </row>
    <row r="34" spans="1:9" x14ac:dyDescent="0.35">
      <c r="A34" s="90" t="str">
        <f>IF(LoanIsNotPaid*LoanIsGood,PaymentNumber,"")</f>
        <v/>
      </c>
      <c r="B34" s="91" t="str">
        <f>IF(LoanIsNotPaid*LoanIsGood,PaymentDate,"")</f>
        <v/>
      </c>
      <c r="C34" s="92" t="str">
        <f>IF(LoanIsNotPaid*LoanIsGood,LoanValue,"")</f>
        <v/>
      </c>
      <c r="D34" s="92" t="str">
        <f>IF(LoanIsNotPaid*LoanIsGood,MonthlyPayment,"")</f>
        <v/>
      </c>
      <c r="E34" s="92" t="str">
        <f>IF(LoanIsNotPaid*LoanIsGood,Principal,"")</f>
        <v/>
      </c>
      <c r="F34" s="92" t="str">
        <f>IF(LoanIsNotPaid*LoanIsGood,InterestAmt,"")</f>
        <v/>
      </c>
      <c r="G34" s="92" t="str">
        <f>IF(LoanIsNotPaid*LoanIsGood,EndingBalance,"")</f>
        <v/>
      </c>
      <c r="I34" s="93"/>
    </row>
    <row r="35" spans="1:9" x14ac:dyDescent="0.35">
      <c r="A35" s="90" t="str">
        <f>IF(LoanIsNotPaid*LoanIsGood,PaymentNumber,"")</f>
        <v/>
      </c>
      <c r="B35" s="91" t="str">
        <f>IF(LoanIsNotPaid*LoanIsGood,PaymentDate,"")</f>
        <v/>
      </c>
      <c r="C35" s="92" t="str">
        <f>IF(LoanIsNotPaid*LoanIsGood,LoanValue,"")</f>
        <v/>
      </c>
      <c r="D35" s="92" t="str">
        <f>IF(LoanIsNotPaid*LoanIsGood,MonthlyPayment,"")</f>
        <v/>
      </c>
      <c r="E35" s="92" t="str">
        <f>IF(LoanIsNotPaid*LoanIsGood,Principal,"")</f>
        <v/>
      </c>
      <c r="F35" s="92" t="str">
        <f>IF(LoanIsNotPaid*LoanIsGood,InterestAmt,"")</f>
        <v/>
      </c>
      <c r="G35" s="92" t="str">
        <f>IF(LoanIsNotPaid*LoanIsGood,EndingBalance,"")</f>
        <v/>
      </c>
    </row>
    <row r="36" spans="1:9" x14ac:dyDescent="0.35">
      <c r="A36" s="90" t="str">
        <f>IF(LoanIsNotPaid*LoanIsGood,PaymentNumber,"")</f>
        <v/>
      </c>
      <c r="B36" s="91" t="str">
        <f>IF(LoanIsNotPaid*LoanIsGood,PaymentDate,"")</f>
        <v/>
      </c>
      <c r="C36" s="92" t="str">
        <f>IF(LoanIsNotPaid*LoanIsGood,LoanValue,"")</f>
        <v/>
      </c>
      <c r="D36" s="92" t="str">
        <f>IF(LoanIsNotPaid*LoanIsGood,MonthlyPayment,"")</f>
        <v/>
      </c>
      <c r="E36" s="92" t="str">
        <f>IF(LoanIsNotPaid*LoanIsGood,Principal,"")</f>
        <v/>
      </c>
      <c r="F36" s="92" t="str">
        <f>IF(LoanIsNotPaid*LoanIsGood,InterestAmt,"")</f>
        <v/>
      </c>
      <c r="G36" s="92" t="str">
        <f>IF(LoanIsNotPaid*LoanIsGood,EndingBalance,"")</f>
        <v/>
      </c>
    </row>
    <row r="37" spans="1:9" x14ac:dyDescent="0.35">
      <c r="A37" s="90" t="str">
        <f>IF(LoanIsNotPaid*LoanIsGood,PaymentNumber,"")</f>
        <v/>
      </c>
      <c r="B37" s="91" t="str">
        <f>IF(LoanIsNotPaid*LoanIsGood,PaymentDate,"")</f>
        <v/>
      </c>
      <c r="C37" s="92" t="str">
        <f>IF(LoanIsNotPaid*LoanIsGood,LoanValue,"")</f>
        <v/>
      </c>
      <c r="D37" s="92" t="str">
        <f>IF(LoanIsNotPaid*LoanIsGood,MonthlyPayment,"")</f>
        <v/>
      </c>
      <c r="E37" s="92" t="str">
        <f>IF(LoanIsNotPaid*LoanIsGood,Principal,"")</f>
        <v/>
      </c>
      <c r="F37" s="92" t="str">
        <f>IF(LoanIsNotPaid*LoanIsGood,InterestAmt,"")</f>
        <v/>
      </c>
      <c r="G37" s="92" t="str">
        <f>IF(LoanIsNotPaid*LoanIsGood,EndingBalance,"")</f>
        <v/>
      </c>
    </row>
    <row r="38" spans="1:9" x14ac:dyDescent="0.35">
      <c r="A38" s="90" t="str">
        <f>IF(LoanIsNotPaid*LoanIsGood,PaymentNumber,"")</f>
        <v/>
      </c>
      <c r="B38" s="91" t="str">
        <f>IF(LoanIsNotPaid*LoanIsGood,PaymentDate,"")</f>
        <v/>
      </c>
      <c r="C38" s="92" t="str">
        <f>IF(LoanIsNotPaid*LoanIsGood,LoanValue,"")</f>
        <v/>
      </c>
      <c r="D38" s="92" t="str">
        <f>IF(LoanIsNotPaid*LoanIsGood,MonthlyPayment,"")</f>
        <v/>
      </c>
      <c r="E38" s="92" t="str">
        <f>IF(LoanIsNotPaid*LoanIsGood,Principal,"")</f>
        <v/>
      </c>
      <c r="F38" s="92" t="str">
        <f>IF(LoanIsNotPaid*LoanIsGood,InterestAmt,"")</f>
        <v/>
      </c>
      <c r="G38" s="92" t="str">
        <f>IF(LoanIsNotPaid*LoanIsGood,EndingBalance,"")</f>
        <v/>
      </c>
    </row>
    <row r="39" spans="1:9" x14ac:dyDescent="0.35">
      <c r="A39" s="90" t="str">
        <f>IF(LoanIsNotPaid*LoanIsGood,PaymentNumber,"")</f>
        <v/>
      </c>
      <c r="B39" s="91" t="str">
        <f>IF(LoanIsNotPaid*LoanIsGood,PaymentDate,"")</f>
        <v/>
      </c>
      <c r="C39" s="92" t="str">
        <f>IF(LoanIsNotPaid*LoanIsGood,LoanValue,"")</f>
        <v/>
      </c>
      <c r="D39" s="92" t="str">
        <f>IF(LoanIsNotPaid*LoanIsGood,MonthlyPayment,"")</f>
        <v/>
      </c>
      <c r="E39" s="92" t="str">
        <f>IF(LoanIsNotPaid*LoanIsGood,Principal,"")</f>
        <v/>
      </c>
      <c r="F39" s="92" t="str">
        <f>IF(LoanIsNotPaid*LoanIsGood,InterestAmt,"")</f>
        <v/>
      </c>
      <c r="G39" s="92" t="str">
        <f>IF(LoanIsNotPaid*LoanIsGood,EndingBalance,"")</f>
        <v/>
      </c>
    </row>
    <row r="40" spans="1:9" x14ac:dyDescent="0.35">
      <c r="A40" s="90" t="str">
        <f>IF(LoanIsNotPaid*LoanIsGood,PaymentNumber,"")</f>
        <v/>
      </c>
      <c r="B40" s="91" t="str">
        <f>IF(LoanIsNotPaid*LoanIsGood,PaymentDate,"")</f>
        <v/>
      </c>
      <c r="C40" s="92" t="str">
        <f>IF(LoanIsNotPaid*LoanIsGood,LoanValue,"")</f>
        <v/>
      </c>
      <c r="D40" s="92" t="str">
        <f>IF(LoanIsNotPaid*LoanIsGood,MonthlyPayment,"")</f>
        <v/>
      </c>
      <c r="E40" s="92" t="str">
        <f>IF(LoanIsNotPaid*LoanIsGood,Principal,"")</f>
        <v/>
      </c>
      <c r="F40" s="92" t="str">
        <f>IF(LoanIsNotPaid*LoanIsGood,InterestAmt,"")</f>
        <v/>
      </c>
      <c r="G40" s="92" t="str">
        <f>IF(LoanIsNotPaid*LoanIsGood,EndingBalance,"")</f>
        <v/>
      </c>
    </row>
    <row r="41" spans="1:9" x14ac:dyDescent="0.35">
      <c r="A41" s="90" t="str">
        <f>IF(LoanIsNotPaid*LoanIsGood,PaymentNumber,"")</f>
        <v/>
      </c>
      <c r="B41" s="91" t="str">
        <f>IF(LoanIsNotPaid*LoanIsGood,PaymentDate,"")</f>
        <v/>
      </c>
      <c r="C41" s="92" t="str">
        <f>IF(LoanIsNotPaid*LoanIsGood,LoanValue,"")</f>
        <v/>
      </c>
      <c r="D41" s="92" t="str">
        <f>IF(LoanIsNotPaid*LoanIsGood,MonthlyPayment,"")</f>
        <v/>
      </c>
      <c r="E41" s="92" t="str">
        <f>IF(LoanIsNotPaid*LoanIsGood,Principal,"")</f>
        <v/>
      </c>
      <c r="F41" s="92" t="str">
        <f>IF(LoanIsNotPaid*LoanIsGood,InterestAmt,"")</f>
        <v/>
      </c>
      <c r="G41" s="92" t="str">
        <f>IF(LoanIsNotPaid*LoanIsGood,EndingBalance,"")</f>
        <v/>
      </c>
    </row>
    <row r="42" spans="1:9" x14ac:dyDescent="0.35">
      <c r="A42" s="90" t="str">
        <f>IF(LoanIsNotPaid*LoanIsGood,PaymentNumber,"")</f>
        <v/>
      </c>
      <c r="B42" s="91" t="str">
        <f>IF(LoanIsNotPaid*LoanIsGood,PaymentDate,"")</f>
        <v/>
      </c>
      <c r="C42" s="92" t="str">
        <f>IF(LoanIsNotPaid*LoanIsGood,LoanValue,"")</f>
        <v/>
      </c>
      <c r="D42" s="92" t="str">
        <f>IF(LoanIsNotPaid*LoanIsGood,MonthlyPayment,"")</f>
        <v/>
      </c>
      <c r="E42" s="92" t="str">
        <f>IF(LoanIsNotPaid*LoanIsGood,Principal,"")</f>
        <v/>
      </c>
      <c r="F42" s="92" t="str">
        <f>IF(LoanIsNotPaid*LoanIsGood,InterestAmt,"")</f>
        <v/>
      </c>
      <c r="G42" s="92" t="str">
        <f>IF(LoanIsNotPaid*LoanIsGood,EndingBalance,"")</f>
        <v/>
      </c>
    </row>
    <row r="43" spans="1:9" x14ac:dyDescent="0.35">
      <c r="A43" s="90" t="str">
        <f>IF(LoanIsNotPaid*LoanIsGood,PaymentNumber,"")</f>
        <v/>
      </c>
      <c r="B43" s="91" t="str">
        <f>IF(LoanIsNotPaid*LoanIsGood,PaymentDate,"")</f>
        <v/>
      </c>
      <c r="C43" s="92" t="str">
        <f>IF(LoanIsNotPaid*LoanIsGood,LoanValue,"")</f>
        <v/>
      </c>
      <c r="D43" s="92" t="str">
        <f>IF(LoanIsNotPaid*LoanIsGood,MonthlyPayment,"")</f>
        <v/>
      </c>
      <c r="E43" s="92" t="str">
        <f>IF(LoanIsNotPaid*LoanIsGood,Principal,"")</f>
        <v/>
      </c>
      <c r="F43" s="92" t="str">
        <f>IF(LoanIsNotPaid*LoanIsGood,InterestAmt,"")</f>
        <v/>
      </c>
      <c r="G43" s="92" t="str">
        <f>IF(LoanIsNotPaid*LoanIsGood,EndingBalance,"")</f>
        <v/>
      </c>
    </row>
    <row r="44" spans="1:9" x14ac:dyDescent="0.35">
      <c r="A44" s="90" t="str">
        <f>IF(LoanIsNotPaid*LoanIsGood,PaymentNumber,"")</f>
        <v/>
      </c>
      <c r="B44" s="91" t="str">
        <f>IF(LoanIsNotPaid*LoanIsGood,PaymentDate,"")</f>
        <v/>
      </c>
      <c r="C44" s="92" t="str">
        <f>IF(LoanIsNotPaid*LoanIsGood,LoanValue,"")</f>
        <v/>
      </c>
      <c r="D44" s="92" t="str">
        <f>IF(LoanIsNotPaid*LoanIsGood,MonthlyPayment,"")</f>
        <v/>
      </c>
      <c r="E44" s="92" t="str">
        <f>IF(LoanIsNotPaid*LoanIsGood,Principal,"")</f>
        <v/>
      </c>
      <c r="F44" s="92" t="str">
        <f>IF(LoanIsNotPaid*LoanIsGood,InterestAmt,"")</f>
        <v/>
      </c>
      <c r="G44" s="92" t="str">
        <f>IF(LoanIsNotPaid*LoanIsGood,EndingBalance,"")</f>
        <v/>
      </c>
    </row>
    <row r="45" spans="1:9" x14ac:dyDescent="0.35">
      <c r="A45" s="90" t="str">
        <f>IF(LoanIsNotPaid*LoanIsGood,PaymentNumber,"")</f>
        <v/>
      </c>
      <c r="B45" s="91" t="str">
        <f>IF(LoanIsNotPaid*LoanIsGood,PaymentDate,"")</f>
        <v/>
      </c>
      <c r="C45" s="92" t="str">
        <f>IF(LoanIsNotPaid*LoanIsGood,LoanValue,"")</f>
        <v/>
      </c>
      <c r="D45" s="92" t="str">
        <f>IF(LoanIsNotPaid*LoanIsGood,MonthlyPayment,"")</f>
        <v/>
      </c>
      <c r="E45" s="92" t="str">
        <f>IF(LoanIsNotPaid*LoanIsGood,Principal,"")</f>
        <v/>
      </c>
      <c r="F45" s="92" t="str">
        <f>IF(LoanIsNotPaid*LoanIsGood,InterestAmt,"")</f>
        <v/>
      </c>
      <c r="G45" s="92" t="str">
        <f>IF(LoanIsNotPaid*LoanIsGood,EndingBalance,"")</f>
        <v/>
      </c>
    </row>
    <row r="46" spans="1:9" x14ac:dyDescent="0.35">
      <c r="A46" s="90" t="str">
        <f>IF(LoanIsNotPaid*LoanIsGood,PaymentNumber,"")</f>
        <v/>
      </c>
      <c r="B46" s="91" t="str">
        <f>IF(LoanIsNotPaid*LoanIsGood,PaymentDate,"")</f>
        <v/>
      </c>
      <c r="C46" s="92" t="str">
        <f>IF(LoanIsNotPaid*LoanIsGood,LoanValue,"")</f>
        <v/>
      </c>
      <c r="D46" s="92" t="str">
        <f>IF(LoanIsNotPaid*LoanIsGood,MonthlyPayment,"")</f>
        <v/>
      </c>
      <c r="E46" s="92" t="str">
        <f>IF(LoanIsNotPaid*LoanIsGood,Principal,"")</f>
        <v/>
      </c>
      <c r="F46" s="92" t="str">
        <f>IF(LoanIsNotPaid*LoanIsGood,InterestAmt,"")</f>
        <v/>
      </c>
      <c r="G46" s="92" t="str">
        <f>IF(LoanIsNotPaid*LoanIsGood,EndingBalance,"")</f>
        <v/>
      </c>
      <c r="I46" s="93"/>
    </row>
    <row r="47" spans="1:9" x14ac:dyDescent="0.35">
      <c r="A47" s="90" t="str">
        <f>IF(LoanIsNotPaid*LoanIsGood,PaymentNumber,"")</f>
        <v/>
      </c>
      <c r="B47" s="91" t="str">
        <f>IF(LoanIsNotPaid*LoanIsGood,PaymentDate,"")</f>
        <v/>
      </c>
      <c r="C47" s="92" t="str">
        <f>IF(LoanIsNotPaid*LoanIsGood,LoanValue,"")</f>
        <v/>
      </c>
      <c r="D47" s="92" t="str">
        <f>IF(LoanIsNotPaid*LoanIsGood,MonthlyPayment,"")</f>
        <v/>
      </c>
      <c r="E47" s="92" t="str">
        <f>IF(LoanIsNotPaid*LoanIsGood,Principal,"")</f>
        <v/>
      </c>
      <c r="F47" s="92" t="str">
        <f>IF(LoanIsNotPaid*LoanIsGood,InterestAmt,"")</f>
        <v/>
      </c>
      <c r="G47" s="92" t="str">
        <f>IF(LoanIsNotPaid*LoanIsGood,EndingBalance,"")</f>
        <v/>
      </c>
    </row>
    <row r="48" spans="1:9" x14ac:dyDescent="0.35">
      <c r="A48" s="90" t="str">
        <f>IF(LoanIsNotPaid*LoanIsGood,PaymentNumber,"")</f>
        <v/>
      </c>
      <c r="B48" s="91" t="str">
        <f>IF(LoanIsNotPaid*LoanIsGood,PaymentDate,"")</f>
        <v/>
      </c>
      <c r="C48" s="92" t="str">
        <f>IF(LoanIsNotPaid*LoanIsGood,LoanValue,"")</f>
        <v/>
      </c>
      <c r="D48" s="92" t="str">
        <f>IF(LoanIsNotPaid*LoanIsGood,MonthlyPayment,"")</f>
        <v/>
      </c>
      <c r="E48" s="92" t="str">
        <f>IF(LoanIsNotPaid*LoanIsGood,Principal,"")</f>
        <v/>
      </c>
      <c r="F48" s="92" t="str">
        <f>IF(LoanIsNotPaid*LoanIsGood,InterestAmt,"")</f>
        <v/>
      </c>
      <c r="G48" s="92" t="str">
        <f>IF(LoanIsNotPaid*LoanIsGood,EndingBalance,"")</f>
        <v/>
      </c>
    </row>
    <row r="49" spans="1:7" x14ac:dyDescent="0.35">
      <c r="A49" s="90" t="str">
        <f>IF(LoanIsNotPaid*LoanIsGood,PaymentNumber,"")</f>
        <v/>
      </c>
      <c r="B49" s="91" t="str">
        <f>IF(LoanIsNotPaid*LoanIsGood,PaymentDate,"")</f>
        <v/>
      </c>
      <c r="C49" s="92" t="str">
        <f>IF(LoanIsNotPaid*LoanIsGood,LoanValue,"")</f>
        <v/>
      </c>
      <c r="D49" s="92" t="str">
        <f>IF(LoanIsNotPaid*LoanIsGood,MonthlyPayment,"")</f>
        <v/>
      </c>
      <c r="E49" s="92" t="str">
        <f>IF(LoanIsNotPaid*LoanIsGood,Principal,"")</f>
        <v/>
      </c>
      <c r="F49" s="92" t="str">
        <f>IF(LoanIsNotPaid*LoanIsGood,InterestAmt,"")</f>
        <v/>
      </c>
      <c r="G49" s="92" t="str">
        <f>IF(LoanIsNotPaid*LoanIsGood,EndingBalance,"")</f>
        <v/>
      </c>
    </row>
    <row r="50" spans="1:7" x14ac:dyDescent="0.35">
      <c r="A50" s="90" t="str">
        <f>IF(LoanIsNotPaid*LoanIsGood,PaymentNumber,"")</f>
        <v/>
      </c>
      <c r="B50" s="91" t="str">
        <f>IF(LoanIsNotPaid*LoanIsGood,PaymentDate,"")</f>
        <v/>
      </c>
      <c r="C50" s="92" t="str">
        <f>IF(LoanIsNotPaid*LoanIsGood,LoanValue,"")</f>
        <v/>
      </c>
      <c r="D50" s="92" t="str">
        <f>IF(LoanIsNotPaid*LoanIsGood,MonthlyPayment,"")</f>
        <v/>
      </c>
      <c r="E50" s="92" t="str">
        <f>IF(LoanIsNotPaid*LoanIsGood,Principal,"")</f>
        <v/>
      </c>
      <c r="F50" s="92" t="str">
        <f>IF(LoanIsNotPaid*LoanIsGood,InterestAmt,"")</f>
        <v/>
      </c>
      <c r="G50" s="92" t="str">
        <f>IF(LoanIsNotPaid*LoanIsGood,EndingBalance,"")</f>
        <v/>
      </c>
    </row>
    <row r="51" spans="1:7" x14ac:dyDescent="0.35">
      <c r="A51" s="90" t="str">
        <f>IF(LoanIsNotPaid*LoanIsGood,PaymentNumber,"")</f>
        <v/>
      </c>
      <c r="B51" s="91" t="str">
        <f>IF(LoanIsNotPaid*LoanIsGood,PaymentDate,"")</f>
        <v/>
      </c>
      <c r="C51" s="92" t="str">
        <f>IF(LoanIsNotPaid*LoanIsGood,LoanValue,"")</f>
        <v/>
      </c>
      <c r="D51" s="92" t="str">
        <f>IF(LoanIsNotPaid*LoanIsGood,MonthlyPayment,"")</f>
        <v/>
      </c>
      <c r="E51" s="92" t="str">
        <f>IF(LoanIsNotPaid*LoanIsGood,Principal,"")</f>
        <v/>
      </c>
      <c r="F51" s="92" t="str">
        <f>IF(LoanIsNotPaid*LoanIsGood,InterestAmt,"")</f>
        <v/>
      </c>
      <c r="G51" s="92" t="str">
        <f>IF(LoanIsNotPaid*LoanIsGood,EndingBalance,"")</f>
        <v/>
      </c>
    </row>
    <row r="52" spans="1:7" x14ac:dyDescent="0.35">
      <c r="A52" s="90" t="str">
        <f>IF(LoanIsNotPaid*LoanIsGood,PaymentNumber,"")</f>
        <v/>
      </c>
      <c r="B52" s="91" t="str">
        <f>IF(LoanIsNotPaid*LoanIsGood,PaymentDate,"")</f>
        <v/>
      </c>
      <c r="C52" s="92" t="str">
        <f>IF(LoanIsNotPaid*LoanIsGood,LoanValue,"")</f>
        <v/>
      </c>
      <c r="D52" s="92" t="str">
        <f>IF(LoanIsNotPaid*LoanIsGood,MonthlyPayment,"")</f>
        <v/>
      </c>
      <c r="E52" s="92" t="str">
        <f>IF(LoanIsNotPaid*LoanIsGood,Principal,"")</f>
        <v/>
      </c>
      <c r="F52" s="92" t="str">
        <f>IF(LoanIsNotPaid*LoanIsGood,InterestAmt,"")</f>
        <v/>
      </c>
      <c r="G52" s="92" t="str">
        <f>IF(LoanIsNotPaid*LoanIsGood,EndingBalance,"")</f>
        <v/>
      </c>
    </row>
    <row r="53" spans="1:7" x14ac:dyDescent="0.35">
      <c r="A53" s="90" t="str">
        <f>IF(LoanIsNotPaid*LoanIsGood,PaymentNumber,"")</f>
        <v/>
      </c>
      <c r="B53" s="91" t="str">
        <f>IF(LoanIsNotPaid*LoanIsGood,PaymentDate,"")</f>
        <v/>
      </c>
      <c r="C53" s="92" t="str">
        <f>IF(LoanIsNotPaid*LoanIsGood,LoanValue,"")</f>
        <v/>
      </c>
      <c r="D53" s="92" t="str">
        <f>IF(LoanIsNotPaid*LoanIsGood,MonthlyPayment,"")</f>
        <v/>
      </c>
      <c r="E53" s="92" t="str">
        <f>IF(LoanIsNotPaid*LoanIsGood,Principal,"")</f>
        <v/>
      </c>
      <c r="F53" s="92" t="str">
        <f>IF(LoanIsNotPaid*LoanIsGood,InterestAmt,"")</f>
        <v/>
      </c>
      <c r="G53" s="92" t="str">
        <f>IF(LoanIsNotPaid*LoanIsGood,EndingBalance,"")</f>
        <v/>
      </c>
    </row>
    <row r="54" spans="1:7" x14ac:dyDescent="0.35">
      <c r="A54" s="90" t="str">
        <f>IF(LoanIsNotPaid*LoanIsGood,PaymentNumber,"")</f>
        <v/>
      </c>
      <c r="B54" s="91" t="str">
        <f>IF(LoanIsNotPaid*LoanIsGood,PaymentDate,"")</f>
        <v/>
      </c>
      <c r="C54" s="92" t="str">
        <f>IF(LoanIsNotPaid*LoanIsGood,LoanValue,"")</f>
        <v/>
      </c>
      <c r="D54" s="92" t="str">
        <f>IF(LoanIsNotPaid*LoanIsGood,MonthlyPayment,"")</f>
        <v/>
      </c>
      <c r="E54" s="92" t="str">
        <f>IF(LoanIsNotPaid*LoanIsGood,Principal,"")</f>
        <v/>
      </c>
      <c r="F54" s="92" t="str">
        <f>IF(LoanIsNotPaid*LoanIsGood,InterestAmt,"")</f>
        <v/>
      </c>
      <c r="G54" s="92" t="str">
        <f>IF(LoanIsNotPaid*LoanIsGood,EndingBalance,"")</f>
        <v/>
      </c>
    </row>
    <row r="55" spans="1:7" x14ac:dyDescent="0.35">
      <c r="A55" s="90" t="str">
        <f>IF(LoanIsNotPaid*LoanIsGood,PaymentNumber,"")</f>
        <v/>
      </c>
      <c r="B55" s="91" t="str">
        <f>IF(LoanIsNotPaid*LoanIsGood,PaymentDate,"")</f>
        <v/>
      </c>
      <c r="C55" s="92" t="str">
        <f>IF(LoanIsNotPaid*LoanIsGood,LoanValue,"")</f>
        <v/>
      </c>
      <c r="D55" s="92" t="str">
        <f>IF(LoanIsNotPaid*LoanIsGood,MonthlyPayment,"")</f>
        <v/>
      </c>
      <c r="E55" s="92" t="str">
        <f>IF(LoanIsNotPaid*LoanIsGood,Principal,"")</f>
        <v/>
      </c>
      <c r="F55" s="92" t="str">
        <f>IF(LoanIsNotPaid*LoanIsGood,InterestAmt,"")</f>
        <v/>
      </c>
      <c r="G55" s="92" t="str">
        <f>IF(LoanIsNotPaid*LoanIsGood,EndingBalance,"")</f>
        <v/>
      </c>
    </row>
    <row r="56" spans="1:7" x14ac:dyDescent="0.35">
      <c r="A56" s="90" t="str">
        <f>IF(LoanIsNotPaid*LoanIsGood,PaymentNumber,"")</f>
        <v/>
      </c>
      <c r="B56" s="91" t="str">
        <f>IF(LoanIsNotPaid*LoanIsGood,PaymentDate,"")</f>
        <v/>
      </c>
      <c r="C56" s="92" t="str">
        <f>IF(LoanIsNotPaid*LoanIsGood,LoanValue,"")</f>
        <v/>
      </c>
      <c r="D56" s="92" t="str">
        <f>IF(LoanIsNotPaid*LoanIsGood,MonthlyPayment,"")</f>
        <v/>
      </c>
      <c r="E56" s="92" t="str">
        <f>IF(LoanIsNotPaid*LoanIsGood,Principal,"")</f>
        <v/>
      </c>
      <c r="F56" s="92" t="str">
        <f>IF(LoanIsNotPaid*LoanIsGood,InterestAmt,"")</f>
        <v/>
      </c>
      <c r="G56" s="92" t="str">
        <f>IF(LoanIsNotPaid*LoanIsGood,EndingBalance,"")</f>
        <v/>
      </c>
    </row>
    <row r="57" spans="1:7" x14ac:dyDescent="0.35">
      <c r="A57" s="90" t="str">
        <f>IF(LoanIsNotPaid*LoanIsGood,PaymentNumber,"")</f>
        <v/>
      </c>
      <c r="B57" s="91" t="str">
        <f>IF(LoanIsNotPaid*LoanIsGood,PaymentDate,"")</f>
        <v/>
      </c>
      <c r="C57" s="92" t="str">
        <f>IF(LoanIsNotPaid*LoanIsGood,LoanValue,"")</f>
        <v/>
      </c>
      <c r="D57" s="92" t="str">
        <f>IF(LoanIsNotPaid*LoanIsGood,MonthlyPayment,"")</f>
        <v/>
      </c>
      <c r="E57" s="92" t="str">
        <f>IF(LoanIsNotPaid*LoanIsGood,Principal,"")</f>
        <v/>
      </c>
      <c r="F57" s="92" t="str">
        <f>IF(LoanIsNotPaid*LoanIsGood,InterestAmt,"")</f>
        <v/>
      </c>
      <c r="G57" s="92" t="str">
        <f>IF(LoanIsNotPaid*LoanIsGood,EndingBalance,"")</f>
        <v/>
      </c>
    </row>
    <row r="58" spans="1:7" x14ac:dyDescent="0.35">
      <c r="A58" s="90" t="str">
        <f>IF(LoanIsNotPaid*LoanIsGood,PaymentNumber,"")</f>
        <v/>
      </c>
      <c r="B58" s="91" t="str">
        <f>IF(LoanIsNotPaid*LoanIsGood,PaymentDate,"")</f>
        <v/>
      </c>
      <c r="C58" s="92" t="str">
        <f>IF(LoanIsNotPaid*LoanIsGood,LoanValue,"")</f>
        <v/>
      </c>
      <c r="D58" s="92" t="str">
        <f>IF(LoanIsNotPaid*LoanIsGood,MonthlyPayment,"")</f>
        <v/>
      </c>
      <c r="E58" s="92" t="str">
        <f>IF(LoanIsNotPaid*LoanIsGood,Principal,"")</f>
        <v/>
      </c>
      <c r="F58" s="92" t="str">
        <f>IF(LoanIsNotPaid*LoanIsGood,InterestAmt,"")</f>
        <v/>
      </c>
      <c r="G58" s="92" t="str">
        <f>IF(LoanIsNotPaid*LoanIsGood,EndingBalance,"")</f>
        <v/>
      </c>
    </row>
    <row r="59" spans="1:7" x14ac:dyDescent="0.35">
      <c r="A59" s="90" t="str">
        <f>IF(LoanIsNotPaid*LoanIsGood,PaymentNumber,"")</f>
        <v/>
      </c>
      <c r="B59" s="91" t="str">
        <f>IF(LoanIsNotPaid*LoanIsGood,PaymentDate,"")</f>
        <v/>
      </c>
      <c r="C59" s="92" t="str">
        <f>IF(LoanIsNotPaid*LoanIsGood,LoanValue,"")</f>
        <v/>
      </c>
      <c r="D59" s="92" t="str">
        <f>IF(LoanIsNotPaid*LoanIsGood,MonthlyPayment,"")</f>
        <v/>
      </c>
      <c r="E59" s="92" t="str">
        <f>IF(LoanIsNotPaid*LoanIsGood,Principal,"")</f>
        <v/>
      </c>
      <c r="F59" s="92" t="str">
        <f>IF(LoanIsNotPaid*LoanIsGood,InterestAmt,"")</f>
        <v/>
      </c>
      <c r="G59" s="92" t="str">
        <f>IF(LoanIsNotPaid*LoanIsGood,EndingBalance,"")</f>
        <v/>
      </c>
    </row>
    <row r="60" spans="1:7" x14ac:dyDescent="0.35">
      <c r="A60" s="90" t="str">
        <f>IF(LoanIsNotPaid*LoanIsGood,PaymentNumber,"")</f>
        <v/>
      </c>
      <c r="B60" s="91" t="str">
        <f>IF(LoanIsNotPaid*LoanIsGood,PaymentDate,"")</f>
        <v/>
      </c>
      <c r="C60" s="92" t="str">
        <f>IF(LoanIsNotPaid*LoanIsGood,LoanValue,"")</f>
        <v/>
      </c>
      <c r="D60" s="92" t="str">
        <f>IF(LoanIsNotPaid*LoanIsGood,MonthlyPayment,"")</f>
        <v/>
      </c>
      <c r="E60" s="92" t="str">
        <f>IF(LoanIsNotPaid*LoanIsGood,Principal,"")</f>
        <v/>
      </c>
      <c r="F60" s="92" t="str">
        <f>IF(LoanIsNotPaid*LoanIsGood,InterestAmt,"")</f>
        <v/>
      </c>
      <c r="G60" s="92" t="str">
        <f>IF(LoanIsNotPaid*LoanIsGood,EndingBalance,"")</f>
        <v/>
      </c>
    </row>
    <row r="61" spans="1:7" x14ac:dyDescent="0.35">
      <c r="A61" s="90" t="str">
        <f>IF(LoanIsNotPaid*LoanIsGood,PaymentNumber,"")</f>
        <v/>
      </c>
      <c r="B61" s="91" t="str">
        <f>IF(LoanIsNotPaid*LoanIsGood,PaymentDate,"")</f>
        <v/>
      </c>
      <c r="C61" s="92" t="str">
        <f>IF(LoanIsNotPaid*LoanIsGood,LoanValue,"")</f>
        <v/>
      </c>
      <c r="D61" s="92" t="str">
        <f>IF(LoanIsNotPaid*LoanIsGood,MonthlyPayment,"")</f>
        <v/>
      </c>
      <c r="E61" s="92" t="str">
        <f>IF(LoanIsNotPaid*LoanIsGood,Principal,"")</f>
        <v/>
      </c>
      <c r="F61" s="92" t="str">
        <f>IF(LoanIsNotPaid*LoanIsGood,InterestAmt,"")</f>
        <v/>
      </c>
      <c r="G61" s="92" t="str">
        <f>IF(LoanIsNotPaid*LoanIsGood,EndingBalance,"")</f>
        <v/>
      </c>
    </row>
    <row r="62" spans="1:7" x14ac:dyDescent="0.35">
      <c r="A62" s="90" t="str">
        <f>IF(LoanIsNotPaid*LoanIsGood,PaymentNumber,"")</f>
        <v/>
      </c>
      <c r="B62" s="91" t="str">
        <f>IF(LoanIsNotPaid*LoanIsGood,PaymentDate,"")</f>
        <v/>
      </c>
      <c r="C62" s="92" t="str">
        <f>IF(LoanIsNotPaid*LoanIsGood,LoanValue,"")</f>
        <v/>
      </c>
      <c r="D62" s="92" t="str">
        <f>IF(LoanIsNotPaid*LoanIsGood,MonthlyPayment,"")</f>
        <v/>
      </c>
      <c r="E62" s="92" t="str">
        <f>IF(LoanIsNotPaid*LoanIsGood,Principal,"")</f>
        <v/>
      </c>
      <c r="F62" s="92" t="str">
        <f>IF(LoanIsNotPaid*LoanIsGood,InterestAmt,"")</f>
        <v/>
      </c>
      <c r="G62" s="92" t="str">
        <f>IF(LoanIsNotPaid*LoanIsGood,EndingBalance,"")</f>
        <v/>
      </c>
    </row>
    <row r="63" spans="1:7" x14ac:dyDescent="0.35">
      <c r="A63" s="90" t="str">
        <f>IF(LoanIsNotPaid*LoanIsGood,PaymentNumber,"")</f>
        <v/>
      </c>
      <c r="B63" s="91" t="str">
        <f>IF(LoanIsNotPaid*LoanIsGood,PaymentDate,"")</f>
        <v/>
      </c>
      <c r="C63" s="92" t="str">
        <f>IF(LoanIsNotPaid*LoanIsGood,LoanValue,"")</f>
        <v/>
      </c>
      <c r="D63" s="92" t="str">
        <f>IF(LoanIsNotPaid*LoanIsGood,MonthlyPayment,"")</f>
        <v/>
      </c>
      <c r="E63" s="92" t="str">
        <f>IF(LoanIsNotPaid*LoanIsGood,Principal,"")</f>
        <v/>
      </c>
      <c r="F63" s="92" t="str">
        <f>IF(LoanIsNotPaid*LoanIsGood,InterestAmt,"")</f>
        <v/>
      </c>
      <c r="G63" s="92" t="str">
        <f>IF(LoanIsNotPaid*LoanIsGood,EndingBalance,"")</f>
        <v/>
      </c>
    </row>
    <row r="64" spans="1:7" x14ac:dyDescent="0.35">
      <c r="A64" s="90" t="str">
        <f>IF(LoanIsNotPaid*LoanIsGood,PaymentNumber,"")</f>
        <v/>
      </c>
      <c r="B64" s="91" t="str">
        <f>IF(LoanIsNotPaid*LoanIsGood,PaymentDate,"")</f>
        <v/>
      </c>
      <c r="C64" s="92" t="str">
        <f>IF(LoanIsNotPaid*LoanIsGood,LoanValue,"")</f>
        <v/>
      </c>
      <c r="D64" s="92" t="str">
        <f>IF(LoanIsNotPaid*LoanIsGood,MonthlyPayment,"")</f>
        <v/>
      </c>
      <c r="E64" s="92" t="str">
        <f>IF(LoanIsNotPaid*LoanIsGood,Principal,"")</f>
        <v/>
      </c>
      <c r="F64" s="92" t="str">
        <f>IF(LoanIsNotPaid*LoanIsGood,InterestAmt,"")</f>
        <v/>
      </c>
      <c r="G64" s="92" t="str">
        <f>IF(LoanIsNotPaid*LoanIsGood,EndingBalance,"")</f>
        <v/>
      </c>
    </row>
    <row r="65" spans="1:7" x14ac:dyDescent="0.35">
      <c r="A65" s="90" t="str">
        <f>IF(LoanIsNotPaid*LoanIsGood,PaymentNumber,"")</f>
        <v/>
      </c>
      <c r="B65" s="91" t="str">
        <f>IF(LoanIsNotPaid*LoanIsGood,PaymentDate,"")</f>
        <v/>
      </c>
      <c r="C65" s="92" t="str">
        <f>IF(LoanIsNotPaid*LoanIsGood,LoanValue,"")</f>
        <v/>
      </c>
      <c r="D65" s="92" t="str">
        <f>IF(LoanIsNotPaid*LoanIsGood,MonthlyPayment,"")</f>
        <v/>
      </c>
      <c r="E65" s="92" t="str">
        <f>IF(LoanIsNotPaid*LoanIsGood,Principal,"")</f>
        <v/>
      </c>
      <c r="F65" s="92" t="str">
        <f>IF(LoanIsNotPaid*LoanIsGood,InterestAmt,"")</f>
        <v/>
      </c>
      <c r="G65" s="92" t="str">
        <f>IF(LoanIsNotPaid*LoanIsGood,EndingBalance,"")</f>
        <v/>
      </c>
    </row>
    <row r="66" spans="1:7" x14ac:dyDescent="0.35">
      <c r="A66" s="90" t="str">
        <f>IF(LoanIsNotPaid*LoanIsGood,PaymentNumber,"")</f>
        <v/>
      </c>
      <c r="B66" s="91" t="str">
        <f>IF(LoanIsNotPaid*LoanIsGood,PaymentDate,"")</f>
        <v/>
      </c>
      <c r="C66" s="92" t="str">
        <f>IF(LoanIsNotPaid*LoanIsGood,LoanValue,"")</f>
        <v/>
      </c>
      <c r="D66" s="92" t="str">
        <f>IF(LoanIsNotPaid*LoanIsGood,MonthlyPayment,"")</f>
        <v/>
      </c>
      <c r="E66" s="92" t="str">
        <f>IF(LoanIsNotPaid*LoanIsGood,Principal,"")</f>
        <v/>
      </c>
      <c r="F66" s="92" t="str">
        <f>IF(LoanIsNotPaid*LoanIsGood,InterestAmt,"")</f>
        <v/>
      </c>
      <c r="G66" s="92" t="str">
        <f>IF(LoanIsNotPaid*LoanIsGood,EndingBalance,"")</f>
        <v/>
      </c>
    </row>
    <row r="67" spans="1:7" x14ac:dyDescent="0.35">
      <c r="A67" s="90" t="str">
        <f>IF(LoanIsNotPaid*LoanIsGood,PaymentNumber,"")</f>
        <v/>
      </c>
      <c r="B67" s="91" t="str">
        <f>IF(LoanIsNotPaid*LoanIsGood,PaymentDate,"")</f>
        <v/>
      </c>
      <c r="C67" s="92" t="str">
        <f>IF(LoanIsNotPaid*LoanIsGood,LoanValue,"")</f>
        <v/>
      </c>
      <c r="D67" s="92" t="str">
        <f>IF(LoanIsNotPaid*LoanIsGood,MonthlyPayment,"")</f>
        <v/>
      </c>
      <c r="E67" s="92" t="str">
        <f>IF(LoanIsNotPaid*LoanIsGood,Principal,"")</f>
        <v/>
      </c>
      <c r="F67" s="92" t="str">
        <f>IF(LoanIsNotPaid*LoanIsGood,InterestAmt,"")</f>
        <v/>
      </c>
      <c r="G67" s="92" t="str">
        <f>IF(LoanIsNotPaid*LoanIsGood,EndingBalance,"")</f>
        <v/>
      </c>
    </row>
    <row r="68" spans="1:7" x14ac:dyDescent="0.35">
      <c r="A68" s="90" t="str">
        <f>IF(LoanIsNotPaid*LoanIsGood,PaymentNumber,"")</f>
        <v/>
      </c>
      <c r="B68" s="91" t="str">
        <f>IF(LoanIsNotPaid*LoanIsGood,PaymentDate,"")</f>
        <v/>
      </c>
      <c r="C68" s="92" t="str">
        <f>IF(LoanIsNotPaid*LoanIsGood,LoanValue,"")</f>
        <v/>
      </c>
      <c r="D68" s="92" t="str">
        <f>IF(LoanIsNotPaid*LoanIsGood,MonthlyPayment,"")</f>
        <v/>
      </c>
      <c r="E68" s="92" t="str">
        <f>IF(LoanIsNotPaid*LoanIsGood,Principal,"")</f>
        <v/>
      </c>
      <c r="F68" s="92" t="str">
        <f>IF(LoanIsNotPaid*LoanIsGood,InterestAmt,"")</f>
        <v/>
      </c>
      <c r="G68" s="92" t="str">
        <f>IF(LoanIsNotPaid*LoanIsGood,EndingBalance,"")</f>
        <v/>
      </c>
    </row>
    <row r="69" spans="1:7" x14ac:dyDescent="0.35">
      <c r="A69" s="90" t="str">
        <f>IF(LoanIsNotPaid*LoanIsGood,PaymentNumber,"")</f>
        <v/>
      </c>
      <c r="B69" s="91" t="str">
        <f>IF(LoanIsNotPaid*LoanIsGood,PaymentDate,"")</f>
        <v/>
      </c>
      <c r="C69" s="92" t="str">
        <f>IF(LoanIsNotPaid*LoanIsGood,LoanValue,"")</f>
        <v/>
      </c>
      <c r="D69" s="92" t="str">
        <f>IF(LoanIsNotPaid*LoanIsGood,MonthlyPayment,"")</f>
        <v/>
      </c>
      <c r="E69" s="92" t="str">
        <f>IF(LoanIsNotPaid*LoanIsGood,Principal,"")</f>
        <v/>
      </c>
      <c r="F69" s="92" t="str">
        <f>IF(LoanIsNotPaid*LoanIsGood,InterestAmt,"")</f>
        <v/>
      </c>
      <c r="G69" s="92" t="str">
        <f>IF(LoanIsNotPaid*LoanIsGood,EndingBalance,"")</f>
        <v/>
      </c>
    </row>
    <row r="70" spans="1:7" x14ac:dyDescent="0.35">
      <c r="A70" s="90" t="str">
        <f>IF(LoanIsNotPaid*LoanIsGood,PaymentNumber,"")</f>
        <v/>
      </c>
      <c r="B70" s="91" t="str">
        <f>IF(LoanIsNotPaid*LoanIsGood,PaymentDate,"")</f>
        <v/>
      </c>
      <c r="C70" s="92" t="str">
        <f>IF(LoanIsNotPaid*LoanIsGood,LoanValue,"")</f>
        <v/>
      </c>
      <c r="D70" s="92" t="str">
        <f>IF(LoanIsNotPaid*LoanIsGood,MonthlyPayment,"")</f>
        <v/>
      </c>
      <c r="E70" s="92" t="str">
        <f>IF(LoanIsNotPaid*LoanIsGood,Principal,"")</f>
        <v/>
      </c>
      <c r="F70" s="92" t="str">
        <f>IF(LoanIsNotPaid*LoanIsGood,InterestAmt,"")</f>
        <v/>
      </c>
      <c r="G70" s="92" t="str">
        <f>IF(LoanIsNotPaid*LoanIsGood,EndingBalance,"")</f>
        <v/>
      </c>
    </row>
    <row r="71" spans="1:7" x14ac:dyDescent="0.35">
      <c r="A71" s="90" t="str">
        <f>IF(LoanIsNotPaid*LoanIsGood,PaymentNumber,"")</f>
        <v/>
      </c>
      <c r="B71" s="91" t="str">
        <f>IF(LoanIsNotPaid*LoanIsGood,PaymentDate,"")</f>
        <v/>
      </c>
      <c r="C71" s="92" t="str">
        <f>IF(LoanIsNotPaid*LoanIsGood,LoanValue,"")</f>
        <v/>
      </c>
      <c r="D71" s="92" t="str">
        <f>IF(LoanIsNotPaid*LoanIsGood,MonthlyPayment,"")</f>
        <v/>
      </c>
      <c r="E71" s="92" t="str">
        <f>IF(LoanIsNotPaid*LoanIsGood,Principal,"")</f>
        <v/>
      </c>
      <c r="F71" s="92" t="str">
        <f>IF(LoanIsNotPaid*LoanIsGood,InterestAmt,"")</f>
        <v/>
      </c>
      <c r="G71" s="92" t="str">
        <f>IF(LoanIsNotPaid*LoanIsGood,EndingBalance,"")</f>
        <v/>
      </c>
    </row>
    <row r="72" spans="1:7" x14ac:dyDescent="0.35">
      <c r="A72" s="90" t="str">
        <f>IF(LoanIsNotPaid*LoanIsGood,PaymentNumber,"")</f>
        <v/>
      </c>
      <c r="B72" s="91" t="str">
        <f>IF(LoanIsNotPaid*LoanIsGood,PaymentDate,"")</f>
        <v/>
      </c>
      <c r="C72" s="92" t="str">
        <f>IF(LoanIsNotPaid*LoanIsGood,LoanValue,"")</f>
        <v/>
      </c>
      <c r="D72" s="92" t="str">
        <f>IF(LoanIsNotPaid*LoanIsGood,MonthlyPayment,"")</f>
        <v/>
      </c>
      <c r="E72" s="92" t="str">
        <f>IF(LoanIsNotPaid*LoanIsGood,Principal,"")</f>
        <v/>
      </c>
      <c r="F72" s="92" t="str">
        <f>IF(LoanIsNotPaid*LoanIsGood,InterestAmt,"")</f>
        <v/>
      </c>
      <c r="G72" s="92" t="str">
        <f>IF(LoanIsNotPaid*LoanIsGood,EndingBalance,"")</f>
        <v/>
      </c>
    </row>
    <row r="73" spans="1:7" x14ac:dyDescent="0.35">
      <c r="A73" s="90" t="str">
        <f>IF(LoanIsNotPaid*LoanIsGood,PaymentNumber,"")</f>
        <v/>
      </c>
      <c r="B73" s="91" t="str">
        <f>IF(LoanIsNotPaid*LoanIsGood,PaymentDate,"")</f>
        <v/>
      </c>
      <c r="C73" s="92" t="str">
        <f>IF(LoanIsNotPaid*LoanIsGood,LoanValue,"")</f>
        <v/>
      </c>
      <c r="D73" s="92" t="str">
        <f>IF(LoanIsNotPaid*LoanIsGood,MonthlyPayment,"")</f>
        <v/>
      </c>
      <c r="E73" s="92" t="str">
        <f>IF(LoanIsNotPaid*LoanIsGood,Principal,"")</f>
        <v/>
      </c>
      <c r="F73" s="92" t="str">
        <f>IF(LoanIsNotPaid*LoanIsGood,InterestAmt,"")</f>
        <v/>
      </c>
      <c r="G73" s="92" t="str">
        <f>IF(LoanIsNotPaid*LoanIsGood,EndingBalance,"")</f>
        <v/>
      </c>
    </row>
    <row r="74" spans="1:7" x14ac:dyDescent="0.35">
      <c r="A74" s="90" t="str">
        <f>IF(LoanIsNotPaid*LoanIsGood,PaymentNumber,"")</f>
        <v/>
      </c>
      <c r="B74" s="91" t="str">
        <f>IF(LoanIsNotPaid*LoanIsGood,PaymentDate,"")</f>
        <v/>
      </c>
      <c r="C74" s="92" t="str">
        <f>IF(LoanIsNotPaid*LoanIsGood,LoanValue,"")</f>
        <v/>
      </c>
      <c r="D74" s="92" t="str">
        <f>IF(LoanIsNotPaid*LoanIsGood,MonthlyPayment,"")</f>
        <v/>
      </c>
      <c r="E74" s="92" t="str">
        <f>IF(LoanIsNotPaid*LoanIsGood,Principal,"")</f>
        <v/>
      </c>
      <c r="F74" s="92" t="str">
        <f>IF(LoanIsNotPaid*LoanIsGood,InterestAmt,"")</f>
        <v/>
      </c>
      <c r="G74" s="92" t="str">
        <f>IF(LoanIsNotPaid*LoanIsGood,EndingBalance,"")</f>
        <v/>
      </c>
    </row>
    <row r="75" spans="1:7" x14ac:dyDescent="0.35">
      <c r="A75" s="90" t="str">
        <f>IF(LoanIsNotPaid*LoanIsGood,PaymentNumber,"")</f>
        <v/>
      </c>
      <c r="B75" s="91" t="str">
        <f t="shared" ref="B75:B138" si="0">IF(LoanIsNotPaid*LoanIsGood,PaymentDate,"")</f>
        <v/>
      </c>
      <c r="C75" s="92" t="str">
        <f>IF(LoanIsNotPaid*LoanIsGood,LoanValue,"")</f>
        <v/>
      </c>
      <c r="D75" s="92" t="str">
        <f>IF(LoanIsNotPaid*LoanIsGood,MonthlyPayment,"")</f>
        <v/>
      </c>
      <c r="E75" s="92" t="str">
        <f t="shared" ref="E75:E138" si="1">IF(LoanIsNotPaid*LoanIsGood,Principal,"")</f>
        <v/>
      </c>
      <c r="F75" s="92" t="str">
        <f>IF(LoanIsNotPaid*LoanIsGood,InterestAmt,"")</f>
        <v/>
      </c>
      <c r="G75" s="92" t="str">
        <f t="shared" ref="G75:G138" si="2">IF(LoanIsNotPaid*LoanIsGood,EndingBalance,"")</f>
        <v/>
      </c>
    </row>
    <row r="76" spans="1:7" x14ac:dyDescent="0.35">
      <c r="A76" s="90" t="str">
        <f t="shared" ref="A76:A139" si="3">IF(LoanIsNotPaid*LoanIsGood,PaymentNumber,"")</f>
        <v/>
      </c>
      <c r="B76" s="91" t="str">
        <f t="shared" si="0"/>
        <v/>
      </c>
      <c r="C76" s="92" t="str">
        <f>IF(LoanIsNotPaid*LoanIsGood,LoanValue,"")</f>
        <v/>
      </c>
      <c r="D76" s="92" t="str">
        <f>IF(LoanIsNotPaid*LoanIsGood,MonthlyPayment,"")</f>
        <v/>
      </c>
      <c r="E76" s="92" t="str">
        <f t="shared" si="1"/>
        <v/>
      </c>
      <c r="F76" s="92" t="str">
        <f>IF(LoanIsNotPaid*LoanIsGood,InterestAmt,"")</f>
        <v/>
      </c>
      <c r="G76" s="92" t="str">
        <f t="shared" si="2"/>
        <v/>
      </c>
    </row>
    <row r="77" spans="1:7" x14ac:dyDescent="0.35">
      <c r="A77" s="90" t="str">
        <f t="shared" si="3"/>
        <v/>
      </c>
      <c r="B77" s="91" t="str">
        <f t="shared" si="0"/>
        <v/>
      </c>
      <c r="C77" s="92" t="str">
        <f>IF(LoanIsNotPaid*LoanIsGood,LoanValue,"")</f>
        <v/>
      </c>
      <c r="D77" s="92" t="str">
        <f>IF(LoanIsNotPaid*LoanIsGood,MonthlyPayment,"")</f>
        <v/>
      </c>
      <c r="E77" s="92" t="str">
        <f t="shared" si="1"/>
        <v/>
      </c>
      <c r="F77" s="92" t="str">
        <f>IF(LoanIsNotPaid*LoanIsGood,InterestAmt,"")</f>
        <v/>
      </c>
      <c r="G77" s="92" t="str">
        <f t="shared" si="2"/>
        <v/>
      </c>
    </row>
    <row r="78" spans="1:7" x14ac:dyDescent="0.35">
      <c r="A78" s="90" t="str">
        <f t="shared" si="3"/>
        <v/>
      </c>
      <c r="B78" s="91" t="str">
        <f t="shared" si="0"/>
        <v/>
      </c>
      <c r="C78" s="92" t="str">
        <f>IF(LoanIsNotPaid*LoanIsGood,LoanValue,"")</f>
        <v/>
      </c>
      <c r="D78" s="92" t="str">
        <f>IF(LoanIsNotPaid*LoanIsGood,MonthlyPayment,"")</f>
        <v/>
      </c>
      <c r="E78" s="92" t="str">
        <f t="shared" si="1"/>
        <v/>
      </c>
      <c r="F78" s="92" t="str">
        <f>IF(LoanIsNotPaid*LoanIsGood,InterestAmt,"")</f>
        <v/>
      </c>
      <c r="G78" s="92" t="str">
        <f t="shared" si="2"/>
        <v/>
      </c>
    </row>
    <row r="79" spans="1:7" x14ac:dyDescent="0.35">
      <c r="A79" s="90" t="str">
        <f t="shared" si="3"/>
        <v/>
      </c>
      <c r="B79" s="91" t="str">
        <f t="shared" si="0"/>
        <v/>
      </c>
      <c r="C79" s="92" t="str">
        <f>IF(LoanIsNotPaid*LoanIsGood,LoanValue,"")</f>
        <v/>
      </c>
      <c r="D79" s="92" t="str">
        <f>IF(LoanIsNotPaid*LoanIsGood,MonthlyPayment,"")</f>
        <v/>
      </c>
      <c r="E79" s="92" t="str">
        <f t="shared" si="1"/>
        <v/>
      </c>
      <c r="F79" s="92" t="str">
        <f>IF(LoanIsNotPaid*LoanIsGood,InterestAmt,"")</f>
        <v/>
      </c>
      <c r="G79" s="92" t="str">
        <f t="shared" si="2"/>
        <v/>
      </c>
    </row>
    <row r="80" spans="1:7" x14ac:dyDescent="0.35">
      <c r="A80" s="90" t="str">
        <f t="shared" si="3"/>
        <v/>
      </c>
      <c r="B80" s="91" t="str">
        <f t="shared" si="0"/>
        <v/>
      </c>
      <c r="C80" s="92" t="str">
        <f>IF(LoanIsNotPaid*LoanIsGood,LoanValue,"")</f>
        <v/>
      </c>
      <c r="D80" s="92" t="str">
        <f>IF(LoanIsNotPaid*LoanIsGood,MonthlyPayment,"")</f>
        <v/>
      </c>
      <c r="E80" s="92" t="str">
        <f t="shared" si="1"/>
        <v/>
      </c>
      <c r="F80" s="92" t="str">
        <f>IF(LoanIsNotPaid*LoanIsGood,InterestAmt,"")</f>
        <v/>
      </c>
      <c r="G80" s="92" t="str">
        <f t="shared" si="2"/>
        <v/>
      </c>
    </row>
    <row r="81" spans="1:7" x14ac:dyDescent="0.35">
      <c r="A81" s="90" t="str">
        <f t="shared" si="3"/>
        <v/>
      </c>
      <c r="B81" s="91" t="str">
        <f t="shared" si="0"/>
        <v/>
      </c>
      <c r="C81" s="92" t="str">
        <f>IF(LoanIsNotPaid*LoanIsGood,LoanValue,"")</f>
        <v/>
      </c>
      <c r="D81" s="92" t="str">
        <f>IF(LoanIsNotPaid*LoanIsGood,MonthlyPayment,"")</f>
        <v/>
      </c>
      <c r="E81" s="92" t="str">
        <f t="shared" si="1"/>
        <v/>
      </c>
      <c r="F81" s="92" t="str">
        <f>IF(LoanIsNotPaid*LoanIsGood,InterestAmt,"")</f>
        <v/>
      </c>
      <c r="G81" s="92" t="str">
        <f t="shared" si="2"/>
        <v/>
      </c>
    </row>
    <row r="82" spans="1:7" x14ac:dyDescent="0.35">
      <c r="A82" s="90" t="str">
        <f t="shared" si="3"/>
        <v/>
      </c>
      <c r="B82" s="91" t="str">
        <f t="shared" si="0"/>
        <v/>
      </c>
      <c r="C82" s="92" t="str">
        <f>IF(LoanIsNotPaid*LoanIsGood,LoanValue,"")</f>
        <v/>
      </c>
      <c r="D82" s="92" t="str">
        <f>IF(LoanIsNotPaid*LoanIsGood,MonthlyPayment,"")</f>
        <v/>
      </c>
      <c r="E82" s="92" t="str">
        <f t="shared" si="1"/>
        <v/>
      </c>
      <c r="F82" s="92" t="str">
        <f>IF(LoanIsNotPaid*LoanIsGood,InterestAmt,"")</f>
        <v/>
      </c>
      <c r="G82" s="92" t="str">
        <f t="shared" si="2"/>
        <v/>
      </c>
    </row>
    <row r="83" spans="1:7" x14ac:dyDescent="0.35">
      <c r="A83" s="90" t="str">
        <f t="shared" si="3"/>
        <v/>
      </c>
      <c r="B83" s="91" t="str">
        <f t="shared" si="0"/>
        <v/>
      </c>
      <c r="C83" s="92" t="str">
        <f>IF(LoanIsNotPaid*LoanIsGood,LoanValue,"")</f>
        <v/>
      </c>
      <c r="D83" s="92" t="str">
        <f>IF(LoanIsNotPaid*LoanIsGood,MonthlyPayment,"")</f>
        <v/>
      </c>
      <c r="E83" s="92" t="str">
        <f t="shared" si="1"/>
        <v/>
      </c>
      <c r="F83" s="92" t="str">
        <f>IF(LoanIsNotPaid*LoanIsGood,InterestAmt,"")</f>
        <v/>
      </c>
      <c r="G83" s="92" t="str">
        <f t="shared" si="2"/>
        <v/>
      </c>
    </row>
    <row r="84" spans="1:7" x14ac:dyDescent="0.35">
      <c r="A84" s="90" t="str">
        <f t="shared" si="3"/>
        <v/>
      </c>
      <c r="B84" s="91" t="str">
        <f t="shared" si="0"/>
        <v/>
      </c>
      <c r="C84" s="92" t="str">
        <f>IF(LoanIsNotPaid*LoanIsGood,LoanValue,"")</f>
        <v/>
      </c>
      <c r="D84" s="92" t="str">
        <f>IF(LoanIsNotPaid*LoanIsGood,MonthlyPayment,"")</f>
        <v/>
      </c>
      <c r="E84" s="92" t="str">
        <f t="shared" si="1"/>
        <v/>
      </c>
      <c r="F84" s="92" t="str">
        <f>IF(LoanIsNotPaid*LoanIsGood,InterestAmt,"")</f>
        <v/>
      </c>
      <c r="G84" s="92" t="str">
        <f t="shared" si="2"/>
        <v/>
      </c>
    </row>
    <row r="85" spans="1:7" x14ac:dyDescent="0.35">
      <c r="A85" s="90" t="str">
        <f t="shared" si="3"/>
        <v/>
      </c>
      <c r="B85" s="91" t="str">
        <f t="shared" si="0"/>
        <v/>
      </c>
      <c r="C85" s="92" t="str">
        <f>IF(LoanIsNotPaid*LoanIsGood,LoanValue,"")</f>
        <v/>
      </c>
      <c r="D85" s="92" t="str">
        <f>IF(LoanIsNotPaid*LoanIsGood,MonthlyPayment,"")</f>
        <v/>
      </c>
      <c r="E85" s="92" t="str">
        <f t="shared" si="1"/>
        <v/>
      </c>
      <c r="F85" s="92" t="str">
        <f>IF(LoanIsNotPaid*LoanIsGood,InterestAmt,"")</f>
        <v/>
      </c>
      <c r="G85" s="92" t="str">
        <f t="shared" si="2"/>
        <v/>
      </c>
    </row>
    <row r="86" spans="1:7" x14ac:dyDescent="0.35">
      <c r="A86" s="90" t="str">
        <f t="shared" si="3"/>
        <v/>
      </c>
      <c r="B86" s="91" t="str">
        <f t="shared" si="0"/>
        <v/>
      </c>
      <c r="C86" s="92" t="str">
        <f>IF(LoanIsNotPaid*LoanIsGood,LoanValue,"")</f>
        <v/>
      </c>
      <c r="D86" s="92" t="str">
        <f>IF(LoanIsNotPaid*LoanIsGood,MonthlyPayment,"")</f>
        <v/>
      </c>
      <c r="E86" s="92" t="str">
        <f t="shared" si="1"/>
        <v/>
      </c>
      <c r="F86" s="92" t="str">
        <f>IF(LoanIsNotPaid*LoanIsGood,InterestAmt,"")</f>
        <v/>
      </c>
      <c r="G86" s="92" t="str">
        <f t="shared" si="2"/>
        <v/>
      </c>
    </row>
    <row r="87" spans="1:7" x14ac:dyDescent="0.35">
      <c r="A87" s="90" t="str">
        <f t="shared" si="3"/>
        <v/>
      </c>
      <c r="B87" s="91" t="str">
        <f t="shared" si="0"/>
        <v/>
      </c>
      <c r="C87" s="92" t="str">
        <f>IF(LoanIsNotPaid*LoanIsGood,LoanValue,"")</f>
        <v/>
      </c>
      <c r="D87" s="92" t="str">
        <f>IF(LoanIsNotPaid*LoanIsGood,MonthlyPayment,"")</f>
        <v/>
      </c>
      <c r="E87" s="92" t="str">
        <f t="shared" si="1"/>
        <v/>
      </c>
      <c r="F87" s="92" t="str">
        <f>IF(LoanIsNotPaid*LoanIsGood,InterestAmt,"")</f>
        <v/>
      </c>
      <c r="G87" s="92" t="str">
        <f t="shared" si="2"/>
        <v/>
      </c>
    </row>
    <row r="88" spans="1:7" x14ac:dyDescent="0.35">
      <c r="A88" s="90" t="str">
        <f t="shared" si="3"/>
        <v/>
      </c>
      <c r="B88" s="91" t="str">
        <f t="shared" si="0"/>
        <v/>
      </c>
      <c r="C88" s="92" t="str">
        <f>IF(LoanIsNotPaid*LoanIsGood,LoanValue,"")</f>
        <v/>
      </c>
      <c r="D88" s="92" t="str">
        <f>IF(LoanIsNotPaid*LoanIsGood,MonthlyPayment,"")</f>
        <v/>
      </c>
      <c r="E88" s="92" t="str">
        <f t="shared" si="1"/>
        <v/>
      </c>
      <c r="F88" s="92" t="str">
        <f>IF(LoanIsNotPaid*LoanIsGood,InterestAmt,"")</f>
        <v/>
      </c>
      <c r="G88" s="92" t="str">
        <f t="shared" si="2"/>
        <v/>
      </c>
    </row>
    <row r="89" spans="1:7" x14ac:dyDescent="0.35">
      <c r="A89" s="90" t="str">
        <f t="shared" si="3"/>
        <v/>
      </c>
      <c r="B89" s="91" t="str">
        <f t="shared" si="0"/>
        <v/>
      </c>
      <c r="C89" s="92" t="str">
        <f>IF(LoanIsNotPaid*LoanIsGood,LoanValue,"")</f>
        <v/>
      </c>
      <c r="D89" s="92" t="str">
        <f>IF(LoanIsNotPaid*LoanIsGood,MonthlyPayment,"")</f>
        <v/>
      </c>
      <c r="E89" s="92" t="str">
        <f t="shared" si="1"/>
        <v/>
      </c>
      <c r="F89" s="92" t="str">
        <f>IF(LoanIsNotPaid*LoanIsGood,InterestAmt,"")</f>
        <v/>
      </c>
      <c r="G89" s="92" t="str">
        <f t="shared" si="2"/>
        <v/>
      </c>
    </row>
    <row r="90" spans="1:7" x14ac:dyDescent="0.35">
      <c r="A90" s="90" t="str">
        <f t="shared" si="3"/>
        <v/>
      </c>
      <c r="B90" s="91" t="str">
        <f t="shared" si="0"/>
        <v/>
      </c>
      <c r="C90" s="92" t="str">
        <f>IF(LoanIsNotPaid*LoanIsGood,LoanValue,"")</f>
        <v/>
      </c>
      <c r="D90" s="92" t="str">
        <f>IF(LoanIsNotPaid*LoanIsGood,MonthlyPayment,"")</f>
        <v/>
      </c>
      <c r="E90" s="92" t="str">
        <f t="shared" si="1"/>
        <v/>
      </c>
      <c r="F90" s="92" t="str">
        <f>IF(LoanIsNotPaid*LoanIsGood,InterestAmt,"")</f>
        <v/>
      </c>
      <c r="G90" s="92" t="str">
        <f t="shared" si="2"/>
        <v/>
      </c>
    </row>
    <row r="91" spans="1:7" x14ac:dyDescent="0.35">
      <c r="A91" s="90" t="str">
        <f t="shared" si="3"/>
        <v/>
      </c>
      <c r="B91" s="91" t="str">
        <f t="shared" si="0"/>
        <v/>
      </c>
      <c r="C91" s="92" t="str">
        <f>IF(LoanIsNotPaid*LoanIsGood,LoanValue,"")</f>
        <v/>
      </c>
      <c r="D91" s="92" t="str">
        <f>IF(LoanIsNotPaid*LoanIsGood,MonthlyPayment,"")</f>
        <v/>
      </c>
      <c r="E91" s="92" t="str">
        <f t="shared" si="1"/>
        <v/>
      </c>
      <c r="F91" s="92" t="str">
        <f>IF(LoanIsNotPaid*LoanIsGood,InterestAmt,"")</f>
        <v/>
      </c>
      <c r="G91" s="92" t="str">
        <f t="shared" si="2"/>
        <v/>
      </c>
    </row>
    <row r="92" spans="1:7" x14ac:dyDescent="0.35">
      <c r="A92" s="90" t="str">
        <f t="shared" si="3"/>
        <v/>
      </c>
      <c r="B92" s="91" t="str">
        <f t="shared" si="0"/>
        <v/>
      </c>
      <c r="C92" s="92" t="str">
        <f>IF(LoanIsNotPaid*LoanIsGood,LoanValue,"")</f>
        <v/>
      </c>
      <c r="D92" s="92" t="str">
        <f>IF(LoanIsNotPaid*LoanIsGood,MonthlyPayment,"")</f>
        <v/>
      </c>
      <c r="E92" s="92" t="str">
        <f t="shared" si="1"/>
        <v/>
      </c>
      <c r="F92" s="92" t="str">
        <f>IF(LoanIsNotPaid*LoanIsGood,InterestAmt,"")</f>
        <v/>
      </c>
      <c r="G92" s="92" t="str">
        <f t="shared" si="2"/>
        <v/>
      </c>
    </row>
    <row r="93" spans="1:7" x14ac:dyDescent="0.35">
      <c r="A93" s="90" t="str">
        <f t="shared" si="3"/>
        <v/>
      </c>
      <c r="B93" s="91" t="str">
        <f t="shared" si="0"/>
        <v/>
      </c>
      <c r="C93" s="92" t="str">
        <f>IF(LoanIsNotPaid*LoanIsGood,LoanValue,"")</f>
        <v/>
      </c>
      <c r="D93" s="92" t="str">
        <f>IF(LoanIsNotPaid*LoanIsGood,MonthlyPayment,"")</f>
        <v/>
      </c>
      <c r="E93" s="92" t="str">
        <f t="shared" si="1"/>
        <v/>
      </c>
      <c r="F93" s="92" t="str">
        <f>IF(LoanIsNotPaid*LoanIsGood,InterestAmt,"")</f>
        <v/>
      </c>
      <c r="G93" s="92" t="str">
        <f t="shared" si="2"/>
        <v/>
      </c>
    </row>
    <row r="94" spans="1:7" x14ac:dyDescent="0.35">
      <c r="A94" s="90" t="str">
        <f t="shared" si="3"/>
        <v/>
      </c>
      <c r="B94" s="91" t="str">
        <f t="shared" si="0"/>
        <v/>
      </c>
      <c r="C94" s="92" t="str">
        <f>IF(LoanIsNotPaid*LoanIsGood,LoanValue,"")</f>
        <v/>
      </c>
      <c r="D94" s="92" t="str">
        <f>IF(LoanIsNotPaid*LoanIsGood,MonthlyPayment,"")</f>
        <v/>
      </c>
      <c r="E94" s="92" t="str">
        <f t="shared" si="1"/>
        <v/>
      </c>
      <c r="F94" s="92" t="str">
        <f>IF(LoanIsNotPaid*LoanIsGood,InterestAmt,"")</f>
        <v/>
      </c>
      <c r="G94" s="92" t="str">
        <f t="shared" si="2"/>
        <v/>
      </c>
    </row>
    <row r="95" spans="1:7" x14ac:dyDescent="0.35">
      <c r="A95" s="90" t="str">
        <f t="shared" si="3"/>
        <v/>
      </c>
      <c r="B95" s="91" t="str">
        <f t="shared" si="0"/>
        <v/>
      </c>
      <c r="C95" s="92" t="str">
        <f>IF(LoanIsNotPaid*LoanIsGood,LoanValue,"")</f>
        <v/>
      </c>
      <c r="D95" s="92" t="str">
        <f>IF(LoanIsNotPaid*LoanIsGood,MonthlyPayment,"")</f>
        <v/>
      </c>
      <c r="E95" s="92" t="str">
        <f t="shared" si="1"/>
        <v/>
      </c>
      <c r="F95" s="92" t="str">
        <f>IF(LoanIsNotPaid*LoanIsGood,InterestAmt,"")</f>
        <v/>
      </c>
      <c r="G95" s="92" t="str">
        <f t="shared" si="2"/>
        <v/>
      </c>
    </row>
    <row r="96" spans="1:7" x14ac:dyDescent="0.35">
      <c r="A96" s="90" t="str">
        <f t="shared" si="3"/>
        <v/>
      </c>
      <c r="B96" s="91" t="str">
        <f t="shared" si="0"/>
        <v/>
      </c>
      <c r="C96" s="92" t="str">
        <f>IF(LoanIsNotPaid*LoanIsGood,LoanValue,"")</f>
        <v/>
      </c>
      <c r="D96" s="92" t="str">
        <f>IF(LoanIsNotPaid*LoanIsGood,MonthlyPayment,"")</f>
        <v/>
      </c>
      <c r="E96" s="92" t="str">
        <f t="shared" si="1"/>
        <v/>
      </c>
      <c r="F96" s="92" t="str">
        <f>IF(LoanIsNotPaid*LoanIsGood,InterestAmt,"")</f>
        <v/>
      </c>
      <c r="G96" s="92" t="str">
        <f t="shared" si="2"/>
        <v/>
      </c>
    </row>
    <row r="97" spans="1:7" x14ac:dyDescent="0.35">
      <c r="A97" s="90" t="str">
        <f t="shared" si="3"/>
        <v/>
      </c>
      <c r="B97" s="91" t="str">
        <f t="shared" si="0"/>
        <v/>
      </c>
      <c r="C97" s="92" t="str">
        <f>IF(LoanIsNotPaid*LoanIsGood,LoanValue,"")</f>
        <v/>
      </c>
      <c r="D97" s="92" t="str">
        <f>IF(LoanIsNotPaid*LoanIsGood,MonthlyPayment,"")</f>
        <v/>
      </c>
      <c r="E97" s="92" t="str">
        <f t="shared" si="1"/>
        <v/>
      </c>
      <c r="F97" s="92" t="str">
        <f>IF(LoanIsNotPaid*LoanIsGood,InterestAmt,"")</f>
        <v/>
      </c>
      <c r="G97" s="92" t="str">
        <f t="shared" si="2"/>
        <v/>
      </c>
    </row>
    <row r="98" spans="1:7" x14ac:dyDescent="0.35">
      <c r="A98" s="90" t="str">
        <f t="shared" si="3"/>
        <v/>
      </c>
      <c r="B98" s="91" t="str">
        <f t="shared" si="0"/>
        <v/>
      </c>
      <c r="C98" s="92" t="str">
        <f>IF(LoanIsNotPaid*LoanIsGood,LoanValue,"")</f>
        <v/>
      </c>
      <c r="D98" s="92" t="str">
        <f>IF(LoanIsNotPaid*LoanIsGood,MonthlyPayment,"")</f>
        <v/>
      </c>
      <c r="E98" s="92" t="str">
        <f t="shared" si="1"/>
        <v/>
      </c>
      <c r="F98" s="92" t="str">
        <f>IF(LoanIsNotPaid*LoanIsGood,InterestAmt,"")</f>
        <v/>
      </c>
      <c r="G98" s="92" t="str">
        <f t="shared" si="2"/>
        <v/>
      </c>
    </row>
    <row r="99" spans="1:7" x14ac:dyDescent="0.35">
      <c r="A99" s="90" t="str">
        <f t="shared" si="3"/>
        <v/>
      </c>
      <c r="B99" s="91" t="str">
        <f t="shared" si="0"/>
        <v/>
      </c>
      <c r="C99" s="92" t="str">
        <f>IF(LoanIsNotPaid*LoanIsGood,LoanValue,"")</f>
        <v/>
      </c>
      <c r="D99" s="92" t="str">
        <f>IF(LoanIsNotPaid*LoanIsGood,MonthlyPayment,"")</f>
        <v/>
      </c>
      <c r="E99" s="92" t="str">
        <f t="shared" si="1"/>
        <v/>
      </c>
      <c r="F99" s="92" t="str">
        <f>IF(LoanIsNotPaid*LoanIsGood,InterestAmt,"")</f>
        <v/>
      </c>
      <c r="G99" s="92" t="str">
        <f t="shared" si="2"/>
        <v/>
      </c>
    </row>
    <row r="100" spans="1:7" x14ac:dyDescent="0.35">
      <c r="A100" s="90" t="str">
        <f t="shared" si="3"/>
        <v/>
      </c>
      <c r="B100" s="91" t="str">
        <f t="shared" si="0"/>
        <v/>
      </c>
      <c r="C100" s="92" t="str">
        <f>IF(LoanIsNotPaid*LoanIsGood,LoanValue,"")</f>
        <v/>
      </c>
      <c r="D100" s="92" t="str">
        <f>IF(LoanIsNotPaid*LoanIsGood,MonthlyPayment,"")</f>
        <v/>
      </c>
      <c r="E100" s="92" t="str">
        <f t="shared" si="1"/>
        <v/>
      </c>
      <c r="F100" s="92" t="str">
        <f>IF(LoanIsNotPaid*LoanIsGood,InterestAmt,"")</f>
        <v/>
      </c>
      <c r="G100" s="92" t="str">
        <f t="shared" si="2"/>
        <v/>
      </c>
    </row>
    <row r="101" spans="1:7" x14ac:dyDescent="0.35">
      <c r="A101" s="90" t="str">
        <f t="shared" si="3"/>
        <v/>
      </c>
      <c r="B101" s="91" t="str">
        <f t="shared" si="0"/>
        <v/>
      </c>
      <c r="C101" s="92" t="str">
        <f>IF(LoanIsNotPaid*LoanIsGood,LoanValue,"")</f>
        <v/>
      </c>
      <c r="D101" s="92" t="str">
        <f>IF(LoanIsNotPaid*LoanIsGood,MonthlyPayment,"")</f>
        <v/>
      </c>
      <c r="E101" s="92" t="str">
        <f t="shared" si="1"/>
        <v/>
      </c>
      <c r="F101" s="92" t="str">
        <f>IF(LoanIsNotPaid*LoanIsGood,InterestAmt,"")</f>
        <v/>
      </c>
      <c r="G101" s="92" t="str">
        <f t="shared" si="2"/>
        <v/>
      </c>
    </row>
    <row r="102" spans="1:7" x14ac:dyDescent="0.35">
      <c r="A102" s="90" t="str">
        <f t="shared" si="3"/>
        <v/>
      </c>
      <c r="B102" s="91" t="str">
        <f t="shared" si="0"/>
        <v/>
      </c>
      <c r="C102" s="92" t="str">
        <f>IF(LoanIsNotPaid*LoanIsGood,LoanValue,"")</f>
        <v/>
      </c>
      <c r="D102" s="92" t="str">
        <f>IF(LoanIsNotPaid*LoanIsGood,MonthlyPayment,"")</f>
        <v/>
      </c>
      <c r="E102" s="92" t="str">
        <f t="shared" si="1"/>
        <v/>
      </c>
      <c r="F102" s="92" t="str">
        <f>IF(LoanIsNotPaid*LoanIsGood,InterestAmt,"")</f>
        <v/>
      </c>
      <c r="G102" s="92" t="str">
        <f t="shared" si="2"/>
        <v/>
      </c>
    </row>
    <row r="103" spans="1:7" x14ac:dyDescent="0.35">
      <c r="A103" s="90" t="str">
        <f t="shared" si="3"/>
        <v/>
      </c>
      <c r="B103" s="91" t="str">
        <f t="shared" si="0"/>
        <v/>
      </c>
      <c r="C103" s="92" t="str">
        <f>IF(LoanIsNotPaid*LoanIsGood,LoanValue,"")</f>
        <v/>
      </c>
      <c r="D103" s="92" t="str">
        <f>IF(LoanIsNotPaid*LoanIsGood,MonthlyPayment,"")</f>
        <v/>
      </c>
      <c r="E103" s="92" t="str">
        <f t="shared" si="1"/>
        <v/>
      </c>
      <c r="F103" s="92" t="str">
        <f>IF(LoanIsNotPaid*LoanIsGood,InterestAmt,"")</f>
        <v/>
      </c>
      <c r="G103" s="92" t="str">
        <f t="shared" si="2"/>
        <v/>
      </c>
    </row>
    <row r="104" spans="1:7" x14ac:dyDescent="0.35">
      <c r="A104" s="90" t="str">
        <f t="shared" si="3"/>
        <v/>
      </c>
      <c r="B104" s="91" t="str">
        <f t="shared" si="0"/>
        <v/>
      </c>
      <c r="C104" s="92" t="str">
        <f>IF(LoanIsNotPaid*LoanIsGood,LoanValue,"")</f>
        <v/>
      </c>
      <c r="D104" s="92" t="str">
        <f>IF(LoanIsNotPaid*LoanIsGood,MonthlyPayment,"")</f>
        <v/>
      </c>
      <c r="E104" s="92" t="str">
        <f t="shared" si="1"/>
        <v/>
      </c>
      <c r="F104" s="92" t="str">
        <f>IF(LoanIsNotPaid*LoanIsGood,InterestAmt,"")</f>
        <v/>
      </c>
      <c r="G104" s="92" t="str">
        <f t="shared" si="2"/>
        <v/>
      </c>
    </row>
    <row r="105" spans="1:7" x14ac:dyDescent="0.35">
      <c r="A105" s="90" t="str">
        <f t="shared" si="3"/>
        <v/>
      </c>
      <c r="B105" s="91" t="str">
        <f t="shared" si="0"/>
        <v/>
      </c>
      <c r="C105" s="92" t="str">
        <f>IF(LoanIsNotPaid*LoanIsGood,LoanValue,"")</f>
        <v/>
      </c>
      <c r="D105" s="92" t="str">
        <f>IF(LoanIsNotPaid*LoanIsGood,MonthlyPayment,"")</f>
        <v/>
      </c>
      <c r="E105" s="92" t="str">
        <f t="shared" si="1"/>
        <v/>
      </c>
      <c r="F105" s="92" t="str">
        <f>IF(LoanIsNotPaid*LoanIsGood,InterestAmt,"")</f>
        <v/>
      </c>
      <c r="G105" s="92" t="str">
        <f t="shared" si="2"/>
        <v/>
      </c>
    </row>
    <row r="106" spans="1:7" x14ac:dyDescent="0.35">
      <c r="A106" s="90" t="str">
        <f t="shared" si="3"/>
        <v/>
      </c>
      <c r="B106" s="91" t="str">
        <f t="shared" si="0"/>
        <v/>
      </c>
      <c r="C106" s="92" t="str">
        <f>IF(LoanIsNotPaid*LoanIsGood,LoanValue,"")</f>
        <v/>
      </c>
      <c r="D106" s="92" t="str">
        <f>IF(LoanIsNotPaid*LoanIsGood,MonthlyPayment,"")</f>
        <v/>
      </c>
      <c r="E106" s="92" t="str">
        <f t="shared" si="1"/>
        <v/>
      </c>
      <c r="F106" s="92" t="str">
        <f>IF(LoanIsNotPaid*LoanIsGood,InterestAmt,"")</f>
        <v/>
      </c>
      <c r="G106" s="92" t="str">
        <f t="shared" si="2"/>
        <v/>
      </c>
    </row>
    <row r="107" spans="1:7" x14ac:dyDescent="0.35">
      <c r="A107" s="90" t="str">
        <f t="shared" si="3"/>
        <v/>
      </c>
      <c r="B107" s="91" t="str">
        <f t="shared" si="0"/>
        <v/>
      </c>
      <c r="C107" s="92" t="str">
        <f>IF(LoanIsNotPaid*LoanIsGood,LoanValue,"")</f>
        <v/>
      </c>
      <c r="D107" s="92" t="str">
        <f>IF(LoanIsNotPaid*LoanIsGood,MonthlyPayment,"")</f>
        <v/>
      </c>
      <c r="E107" s="92" t="str">
        <f t="shared" si="1"/>
        <v/>
      </c>
      <c r="F107" s="92" t="str">
        <f>IF(LoanIsNotPaid*LoanIsGood,InterestAmt,"")</f>
        <v/>
      </c>
      <c r="G107" s="92" t="str">
        <f t="shared" si="2"/>
        <v/>
      </c>
    </row>
    <row r="108" spans="1:7" x14ac:dyDescent="0.35">
      <c r="A108" s="90" t="str">
        <f t="shared" si="3"/>
        <v/>
      </c>
      <c r="B108" s="91" t="str">
        <f t="shared" si="0"/>
        <v/>
      </c>
      <c r="C108" s="92" t="str">
        <f>IF(LoanIsNotPaid*LoanIsGood,LoanValue,"")</f>
        <v/>
      </c>
      <c r="D108" s="92" t="str">
        <f>IF(LoanIsNotPaid*LoanIsGood,MonthlyPayment,"")</f>
        <v/>
      </c>
      <c r="E108" s="92" t="str">
        <f t="shared" si="1"/>
        <v/>
      </c>
      <c r="F108" s="92" t="str">
        <f>IF(LoanIsNotPaid*LoanIsGood,InterestAmt,"")</f>
        <v/>
      </c>
      <c r="G108" s="92" t="str">
        <f t="shared" si="2"/>
        <v/>
      </c>
    </row>
    <row r="109" spans="1:7" x14ac:dyDescent="0.35">
      <c r="A109" s="90" t="str">
        <f t="shared" si="3"/>
        <v/>
      </c>
      <c r="B109" s="91" t="str">
        <f t="shared" si="0"/>
        <v/>
      </c>
      <c r="C109" s="92" t="str">
        <f>IF(LoanIsNotPaid*LoanIsGood,LoanValue,"")</f>
        <v/>
      </c>
      <c r="D109" s="92" t="str">
        <f>IF(LoanIsNotPaid*LoanIsGood,MonthlyPayment,"")</f>
        <v/>
      </c>
      <c r="E109" s="92" t="str">
        <f t="shared" si="1"/>
        <v/>
      </c>
      <c r="F109" s="92" t="str">
        <f>IF(LoanIsNotPaid*LoanIsGood,InterestAmt,"")</f>
        <v/>
      </c>
      <c r="G109" s="92" t="str">
        <f t="shared" si="2"/>
        <v/>
      </c>
    </row>
    <row r="110" spans="1:7" x14ac:dyDescent="0.35">
      <c r="A110" s="90" t="str">
        <f t="shared" si="3"/>
        <v/>
      </c>
      <c r="B110" s="91" t="str">
        <f t="shared" si="0"/>
        <v/>
      </c>
      <c r="C110" s="92" t="str">
        <f>IF(LoanIsNotPaid*LoanIsGood,LoanValue,"")</f>
        <v/>
      </c>
      <c r="D110" s="92" t="str">
        <f>IF(LoanIsNotPaid*LoanIsGood,MonthlyPayment,"")</f>
        <v/>
      </c>
      <c r="E110" s="92" t="str">
        <f t="shared" si="1"/>
        <v/>
      </c>
      <c r="F110" s="92" t="str">
        <f>IF(LoanIsNotPaid*LoanIsGood,InterestAmt,"")</f>
        <v/>
      </c>
      <c r="G110" s="92" t="str">
        <f t="shared" si="2"/>
        <v/>
      </c>
    </row>
    <row r="111" spans="1:7" x14ac:dyDescent="0.35">
      <c r="A111" s="90" t="str">
        <f t="shared" si="3"/>
        <v/>
      </c>
      <c r="B111" s="91" t="str">
        <f t="shared" si="0"/>
        <v/>
      </c>
      <c r="C111" s="92" t="str">
        <f>IF(LoanIsNotPaid*LoanIsGood,LoanValue,"")</f>
        <v/>
      </c>
      <c r="D111" s="92" t="str">
        <f>IF(LoanIsNotPaid*LoanIsGood,MonthlyPayment,"")</f>
        <v/>
      </c>
      <c r="E111" s="92" t="str">
        <f t="shared" si="1"/>
        <v/>
      </c>
      <c r="F111" s="92" t="str">
        <f>IF(LoanIsNotPaid*LoanIsGood,InterestAmt,"")</f>
        <v/>
      </c>
      <c r="G111" s="92" t="str">
        <f t="shared" si="2"/>
        <v/>
      </c>
    </row>
    <row r="112" spans="1:7" x14ac:dyDescent="0.35">
      <c r="A112" s="90" t="str">
        <f t="shared" si="3"/>
        <v/>
      </c>
      <c r="B112" s="91" t="str">
        <f t="shared" si="0"/>
        <v/>
      </c>
      <c r="C112" s="92" t="str">
        <f>IF(LoanIsNotPaid*LoanIsGood,LoanValue,"")</f>
        <v/>
      </c>
      <c r="D112" s="92" t="str">
        <f>IF(LoanIsNotPaid*LoanIsGood,MonthlyPayment,"")</f>
        <v/>
      </c>
      <c r="E112" s="92" t="str">
        <f t="shared" si="1"/>
        <v/>
      </c>
      <c r="F112" s="92" t="str">
        <f>IF(LoanIsNotPaid*LoanIsGood,InterestAmt,"")</f>
        <v/>
      </c>
      <c r="G112" s="92" t="str">
        <f t="shared" si="2"/>
        <v/>
      </c>
    </row>
    <row r="113" spans="1:7" x14ac:dyDescent="0.35">
      <c r="A113" s="90" t="str">
        <f t="shared" si="3"/>
        <v/>
      </c>
      <c r="B113" s="91" t="str">
        <f t="shared" si="0"/>
        <v/>
      </c>
      <c r="C113" s="92" t="str">
        <f>IF(LoanIsNotPaid*LoanIsGood,LoanValue,"")</f>
        <v/>
      </c>
      <c r="D113" s="92" t="str">
        <f>IF(LoanIsNotPaid*LoanIsGood,MonthlyPayment,"")</f>
        <v/>
      </c>
      <c r="E113" s="92" t="str">
        <f t="shared" si="1"/>
        <v/>
      </c>
      <c r="F113" s="92" t="str">
        <f>IF(LoanIsNotPaid*LoanIsGood,InterestAmt,"")</f>
        <v/>
      </c>
      <c r="G113" s="92" t="str">
        <f t="shared" si="2"/>
        <v/>
      </c>
    </row>
    <row r="114" spans="1:7" x14ac:dyDescent="0.35">
      <c r="A114" s="90" t="str">
        <f t="shared" si="3"/>
        <v/>
      </c>
      <c r="B114" s="91" t="str">
        <f t="shared" si="0"/>
        <v/>
      </c>
      <c r="C114" s="92" t="str">
        <f>IF(LoanIsNotPaid*LoanIsGood,LoanValue,"")</f>
        <v/>
      </c>
      <c r="D114" s="92" t="str">
        <f>IF(LoanIsNotPaid*LoanIsGood,MonthlyPayment,"")</f>
        <v/>
      </c>
      <c r="E114" s="92" t="str">
        <f t="shared" si="1"/>
        <v/>
      </c>
      <c r="F114" s="92" t="str">
        <f>IF(LoanIsNotPaid*LoanIsGood,InterestAmt,"")</f>
        <v/>
      </c>
      <c r="G114" s="92" t="str">
        <f t="shared" si="2"/>
        <v/>
      </c>
    </row>
    <row r="115" spans="1:7" x14ac:dyDescent="0.35">
      <c r="A115" s="90" t="str">
        <f t="shared" si="3"/>
        <v/>
      </c>
      <c r="B115" s="91" t="str">
        <f t="shared" si="0"/>
        <v/>
      </c>
      <c r="C115" s="92" t="str">
        <f>IF(LoanIsNotPaid*LoanIsGood,LoanValue,"")</f>
        <v/>
      </c>
      <c r="D115" s="92" t="str">
        <f>IF(LoanIsNotPaid*LoanIsGood,MonthlyPayment,"")</f>
        <v/>
      </c>
      <c r="E115" s="92" t="str">
        <f t="shared" si="1"/>
        <v/>
      </c>
      <c r="F115" s="92" t="str">
        <f>IF(LoanIsNotPaid*LoanIsGood,InterestAmt,"")</f>
        <v/>
      </c>
      <c r="G115" s="92" t="str">
        <f t="shared" si="2"/>
        <v/>
      </c>
    </row>
    <row r="116" spans="1:7" x14ac:dyDescent="0.35">
      <c r="A116" s="90" t="str">
        <f t="shared" si="3"/>
        <v/>
      </c>
      <c r="B116" s="91" t="str">
        <f t="shared" si="0"/>
        <v/>
      </c>
      <c r="C116" s="92" t="str">
        <f>IF(LoanIsNotPaid*LoanIsGood,LoanValue,"")</f>
        <v/>
      </c>
      <c r="D116" s="92" t="str">
        <f>IF(LoanIsNotPaid*LoanIsGood,MonthlyPayment,"")</f>
        <v/>
      </c>
      <c r="E116" s="92" t="str">
        <f t="shared" si="1"/>
        <v/>
      </c>
      <c r="F116" s="92" t="str">
        <f>IF(LoanIsNotPaid*LoanIsGood,InterestAmt,"")</f>
        <v/>
      </c>
      <c r="G116" s="92" t="str">
        <f t="shared" si="2"/>
        <v/>
      </c>
    </row>
    <row r="117" spans="1:7" x14ac:dyDescent="0.35">
      <c r="A117" s="90" t="str">
        <f t="shared" si="3"/>
        <v/>
      </c>
      <c r="B117" s="91" t="str">
        <f t="shared" si="0"/>
        <v/>
      </c>
      <c r="C117" s="92" t="str">
        <f>IF(LoanIsNotPaid*LoanIsGood,LoanValue,"")</f>
        <v/>
      </c>
      <c r="D117" s="92" t="str">
        <f>IF(LoanIsNotPaid*LoanIsGood,MonthlyPayment,"")</f>
        <v/>
      </c>
      <c r="E117" s="92" t="str">
        <f t="shared" si="1"/>
        <v/>
      </c>
      <c r="F117" s="92" t="str">
        <f>IF(LoanIsNotPaid*LoanIsGood,InterestAmt,"")</f>
        <v/>
      </c>
      <c r="G117" s="92" t="str">
        <f t="shared" si="2"/>
        <v/>
      </c>
    </row>
    <row r="118" spans="1:7" x14ac:dyDescent="0.35">
      <c r="A118" s="90" t="str">
        <f t="shared" si="3"/>
        <v/>
      </c>
      <c r="B118" s="91" t="str">
        <f t="shared" si="0"/>
        <v/>
      </c>
      <c r="C118" s="92" t="str">
        <f>IF(LoanIsNotPaid*LoanIsGood,LoanValue,"")</f>
        <v/>
      </c>
      <c r="D118" s="92" t="str">
        <f>IF(LoanIsNotPaid*LoanIsGood,MonthlyPayment,"")</f>
        <v/>
      </c>
      <c r="E118" s="92" t="str">
        <f t="shared" si="1"/>
        <v/>
      </c>
      <c r="F118" s="92" t="str">
        <f>IF(LoanIsNotPaid*LoanIsGood,InterestAmt,"")</f>
        <v/>
      </c>
      <c r="G118" s="92" t="str">
        <f t="shared" si="2"/>
        <v/>
      </c>
    </row>
    <row r="119" spans="1:7" x14ac:dyDescent="0.35">
      <c r="A119" s="90" t="str">
        <f t="shared" si="3"/>
        <v/>
      </c>
      <c r="B119" s="91" t="str">
        <f t="shared" si="0"/>
        <v/>
      </c>
      <c r="C119" s="92" t="str">
        <f>IF(LoanIsNotPaid*LoanIsGood,LoanValue,"")</f>
        <v/>
      </c>
      <c r="D119" s="92" t="str">
        <f>IF(LoanIsNotPaid*LoanIsGood,MonthlyPayment,"")</f>
        <v/>
      </c>
      <c r="E119" s="92" t="str">
        <f t="shared" si="1"/>
        <v/>
      </c>
      <c r="F119" s="92" t="str">
        <f>IF(LoanIsNotPaid*LoanIsGood,InterestAmt,"")</f>
        <v/>
      </c>
      <c r="G119" s="92" t="str">
        <f t="shared" si="2"/>
        <v/>
      </c>
    </row>
    <row r="120" spans="1:7" x14ac:dyDescent="0.35">
      <c r="A120" s="90" t="str">
        <f t="shared" si="3"/>
        <v/>
      </c>
      <c r="B120" s="91" t="str">
        <f t="shared" si="0"/>
        <v/>
      </c>
      <c r="C120" s="92" t="str">
        <f>IF(LoanIsNotPaid*LoanIsGood,LoanValue,"")</f>
        <v/>
      </c>
      <c r="D120" s="92" t="str">
        <f>IF(LoanIsNotPaid*LoanIsGood,MonthlyPayment,"")</f>
        <v/>
      </c>
      <c r="E120" s="92" t="str">
        <f t="shared" si="1"/>
        <v/>
      </c>
      <c r="F120" s="92" t="str">
        <f>IF(LoanIsNotPaid*LoanIsGood,InterestAmt,"")</f>
        <v/>
      </c>
      <c r="G120" s="92" t="str">
        <f t="shared" si="2"/>
        <v/>
      </c>
    </row>
    <row r="121" spans="1:7" x14ac:dyDescent="0.35">
      <c r="A121" s="90" t="str">
        <f t="shared" si="3"/>
        <v/>
      </c>
      <c r="B121" s="91" t="str">
        <f t="shared" si="0"/>
        <v/>
      </c>
      <c r="C121" s="92" t="str">
        <f>IF(LoanIsNotPaid*LoanIsGood,LoanValue,"")</f>
        <v/>
      </c>
      <c r="D121" s="92" t="str">
        <f>IF(LoanIsNotPaid*LoanIsGood,MonthlyPayment,"")</f>
        <v/>
      </c>
      <c r="E121" s="92" t="str">
        <f t="shared" si="1"/>
        <v/>
      </c>
      <c r="F121" s="92" t="str">
        <f>IF(LoanIsNotPaid*LoanIsGood,InterestAmt,"")</f>
        <v/>
      </c>
      <c r="G121" s="92" t="str">
        <f t="shared" si="2"/>
        <v/>
      </c>
    </row>
    <row r="122" spans="1:7" x14ac:dyDescent="0.35">
      <c r="A122" s="90" t="str">
        <f t="shared" si="3"/>
        <v/>
      </c>
      <c r="B122" s="91" t="str">
        <f t="shared" si="0"/>
        <v/>
      </c>
      <c r="C122" s="92" t="str">
        <f>IF(LoanIsNotPaid*LoanIsGood,LoanValue,"")</f>
        <v/>
      </c>
      <c r="D122" s="92" t="str">
        <f>IF(LoanIsNotPaid*LoanIsGood,MonthlyPayment,"")</f>
        <v/>
      </c>
      <c r="E122" s="92" t="str">
        <f t="shared" si="1"/>
        <v/>
      </c>
      <c r="F122" s="92" t="str">
        <f>IF(LoanIsNotPaid*LoanIsGood,InterestAmt,"")</f>
        <v/>
      </c>
      <c r="G122" s="92" t="str">
        <f t="shared" si="2"/>
        <v/>
      </c>
    </row>
    <row r="123" spans="1:7" x14ac:dyDescent="0.35">
      <c r="A123" s="90" t="str">
        <f t="shared" si="3"/>
        <v/>
      </c>
      <c r="B123" s="91" t="str">
        <f t="shared" si="0"/>
        <v/>
      </c>
      <c r="C123" s="92" t="str">
        <f>IF(LoanIsNotPaid*LoanIsGood,LoanValue,"")</f>
        <v/>
      </c>
      <c r="D123" s="92" t="str">
        <f>IF(LoanIsNotPaid*LoanIsGood,MonthlyPayment,"")</f>
        <v/>
      </c>
      <c r="E123" s="92" t="str">
        <f t="shared" si="1"/>
        <v/>
      </c>
      <c r="F123" s="92" t="str">
        <f>IF(LoanIsNotPaid*LoanIsGood,InterestAmt,"")</f>
        <v/>
      </c>
      <c r="G123" s="92" t="str">
        <f t="shared" si="2"/>
        <v/>
      </c>
    </row>
    <row r="124" spans="1:7" x14ac:dyDescent="0.35">
      <c r="A124" s="90" t="str">
        <f t="shared" si="3"/>
        <v/>
      </c>
      <c r="B124" s="91" t="str">
        <f t="shared" si="0"/>
        <v/>
      </c>
      <c r="C124" s="92" t="str">
        <f>IF(LoanIsNotPaid*LoanIsGood,LoanValue,"")</f>
        <v/>
      </c>
      <c r="D124" s="92" t="str">
        <f>IF(LoanIsNotPaid*LoanIsGood,MonthlyPayment,"")</f>
        <v/>
      </c>
      <c r="E124" s="92" t="str">
        <f t="shared" si="1"/>
        <v/>
      </c>
      <c r="F124" s="92" t="str">
        <f>IF(LoanIsNotPaid*LoanIsGood,InterestAmt,"")</f>
        <v/>
      </c>
      <c r="G124" s="92" t="str">
        <f t="shared" si="2"/>
        <v/>
      </c>
    </row>
    <row r="125" spans="1:7" x14ac:dyDescent="0.35">
      <c r="A125" s="90" t="str">
        <f t="shared" si="3"/>
        <v/>
      </c>
      <c r="B125" s="91" t="str">
        <f t="shared" si="0"/>
        <v/>
      </c>
      <c r="C125" s="92" t="str">
        <f>IF(LoanIsNotPaid*LoanIsGood,LoanValue,"")</f>
        <v/>
      </c>
      <c r="D125" s="92" t="str">
        <f>IF(LoanIsNotPaid*LoanIsGood,MonthlyPayment,"")</f>
        <v/>
      </c>
      <c r="E125" s="92" t="str">
        <f t="shared" si="1"/>
        <v/>
      </c>
      <c r="F125" s="92" t="str">
        <f>IF(LoanIsNotPaid*LoanIsGood,InterestAmt,"")</f>
        <v/>
      </c>
      <c r="G125" s="92" t="str">
        <f t="shared" si="2"/>
        <v/>
      </c>
    </row>
    <row r="126" spans="1:7" x14ac:dyDescent="0.35">
      <c r="A126" s="90" t="str">
        <f t="shared" si="3"/>
        <v/>
      </c>
      <c r="B126" s="91" t="str">
        <f t="shared" si="0"/>
        <v/>
      </c>
      <c r="C126" s="92" t="str">
        <f>IF(LoanIsNotPaid*LoanIsGood,LoanValue,"")</f>
        <v/>
      </c>
      <c r="D126" s="92" t="str">
        <f>IF(LoanIsNotPaid*LoanIsGood,MonthlyPayment,"")</f>
        <v/>
      </c>
      <c r="E126" s="92" t="str">
        <f t="shared" si="1"/>
        <v/>
      </c>
      <c r="F126" s="92" t="str">
        <f>IF(LoanIsNotPaid*LoanIsGood,InterestAmt,"")</f>
        <v/>
      </c>
      <c r="G126" s="92" t="str">
        <f t="shared" si="2"/>
        <v/>
      </c>
    </row>
    <row r="127" spans="1:7" x14ac:dyDescent="0.35">
      <c r="A127" s="90" t="str">
        <f t="shared" si="3"/>
        <v/>
      </c>
      <c r="B127" s="91" t="str">
        <f t="shared" si="0"/>
        <v/>
      </c>
      <c r="C127" s="92" t="str">
        <f>IF(LoanIsNotPaid*LoanIsGood,LoanValue,"")</f>
        <v/>
      </c>
      <c r="D127" s="92" t="str">
        <f>IF(LoanIsNotPaid*LoanIsGood,MonthlyPayment,"")</f>
        <v/>
      </c>
      <c r="E127" s="92" t="str">
        <f t="shared" si="1"/>
        <v/>
      </c>
      <c r="F127" s="92" t="str">
        <f>IF(LoanIsNotPaid*LoanIsGood,InterestAmt,"")</f>
        <v/>
      </c>
      <c r="G127" s="92" t="str">
        <f t="shared" si="2"/>
        <v/>
      </c>
    </row>
    <row r="128" spans="1:7" x14ac:dyDescent="0.35">
      <c r="A128" s="90" t="str">
        <f t="shared" si="3"/>
        <v/>
      </c>
      <c r="B128" s="91" t="str">
        <f t="shared" si="0"/>
        <v/>
      </c>
      <c r="C128" s="92" t="str">
        <f>IF(LoanIsNotPaid*LoanIsGood,LoanValue,"")</f>
        <v/>
      </c>
      <c r="D128" s="92" t="str">
        <f>IF(LoanIsNotPaid*LoanIsGood,MonthlyPayment,"")</f>
        <v/>
      </c>
      <c r="E128" s="92" t="str">
        <f t="shared" si="1"/>
        <v/>
      </c>
      <c r="F128" s="92" t="str">
        <f>IF(LoanIsNotPaid*LoanIsGood,InterestAmt,"")</f>
        <v/>
      </c>
      <c r="G128" s="92" t="str">
        <f t="shared" si="2"/>
        <v/>
      </c>
    </row>
    <row r="129" spans="1:7" x14ac:dyDescent="0.35">
      <c r="A129" s="90" t="str">
        <f t="shared" si="3"/>
        <v/>
      </c>
      <c r="B129" s="91" t="str">
        <f t="shared" si="0"/>
        <v/>
      </c>
      <c r="C129" s="92" t="str">
        <f>IF(LoanIsNotPaid*LoanIsGood,LoanValue,"")</f>
        <v/>
      </c>
      <c r="D129" s="92" t="str">
        <f>IF(LoanIsNotPaid*LoanIsGood,MonthlyPayment,"")</f>
        <v/>
      </c>
      <c r="E129" s="92" t="str">
        <f t="shared" si="1"/>
        <v/>
      </c>
      <c r="F129" s="92" t="str">
        <f>IF(LoanIsNotPaid*LoanIsGood,InterestAmt,"")</f>
        <v/>
      </c>
      <c r="G129" s="92" t="str">
        <f t="shared" si="2"/>
        <v/>
      </c>
    </row>
    <row r="130" spans="1:7" x14ac:dyDescent="0.35">
      <c r="A130" s="90" t="str">
        <f t="shared" si="3"/>
        <v/>
      </c>
      <c r="B130" s="91" t="str">
        <f t="shared" si="0"/>
        <v/>
      </c>
      <c r="C130" s="92" t="str">
        <f>IF(LoanIsNotPaid*LoanIsGood,LoanValue,"")</f>
        <v/>
      </c>
      <c r="D130" s="92" t="str">
        <f>IF(LoanIsNotPaid*LoanIsGood,MonthlyPayment,"")</f>
        <v/>
      </c>
      <c r="E130" s="92" t="str">
        <f t="shared" si="1"/>
        <v/>
      </c>
      <c r="F130" s="92" t="str">
        <f>IF(LoanIsNotPaid*LoanIsGood,InterestAmt,"")</f>
        <v/>
      </c>
      <c r="G130" s="92" t="str">
        <f t="shared" si="2"/>
        <v/>
      </c>
    </row>
    <row r="131" spans="1:7" x14ac:dyDescent="0.35">
      <c r="A131" s="90" t="str">
        <f t="shared" si="3"/>
        <v/>
      </c>
      <c r="B131" s="91" t="str">
        <f t="shared" si="0"/>
        <v/>
      </c>
      <c r="C131" s="92" t="str">
        <f>IF(LoanIsNotPaid*LoanIsGood,LoanValue,"")</f>
        <v/>
      </c>
      <c r="D131" s="92" t="str">
        <f>IF(LoanIsNotPaid*LoanIsGood,MonthlyPayment,"")</f>
        <v/>
      </c>
      <c r="E131" s="92" t="str">
        <f t="shared" si="1"/>
        <v/>
      </c>
      <c r="F131" s="92" t="str">
        <f>IF(LoanIsNotPaid*LoanIsGood,InterestAmt,"")</f>
        <v/>
      </c>
      <c r="G131" s="92" t="str">
        <f t="shared" si="2"/>
        <v/>
      </c>
    </row>
    <row r="132" spans="1:7" x14ac:dyDescent="0.35">
      <c r="A132" s="90" t="str">
        <f t="shared" si="3"/>
        <v/>
      </c>
      <c r="B132" s="91" t="str">
        <f t="shared" si="0"/>
        <v/>
      </c>
      <c r="C132" s="92" t="str">
        <f>IF(LoanIsNotPaid*LoanIsGood,LoanValue,"")</f>
        <v/>
      </c>
      <c r="D132" s="92" t="str">
        <f>IF(LoanIsNotPaid*LoanIsGood,MonthlyPayment,"")</f>
        <v/>
      </c>
      <c r="E132" s="92" t="str">
        <f t="shared" si="1"/>
        <v/>
      </c>
      <c r="F132" s="92" t="str">
        <f>IF(LoanIsNotPaid*LoanIsGood,InterestAmt,"")</f>
        <v/>
      </c>
      <c r="G132" s="92" t="str">
        <f t="shared" si="2"/>
        <v/>
      </c>
    </row>
    <row r="133" spans="1:7" x14ac:dyDescent="0.35">
      <c r="A133" s="90" t="str">
        <f t="shared" si="3"/>
        <v/>
      </c>
      <c r="B133" s="91" t="str">
        <f t="shared" si="0"/>
        <v/>
      </c>
      <c r="C133" s="92" t="str">
        <f>IF(LoanIsNotPaid*LoanIsGood,LoanValue,"")</f>
        <v/>
      </c>
      <c r="D133" s="92" t="str">
        <f>IF(LoanIsNotPaid*LoanIsGood,MonthlyPayment,"")</f>
        <v/>
      </c>
      <c r="E133" s="92" t="str">
        <f t="shared" si="1"/>
        <v/>
      </c>
      <c r="F133" s="92" t="str">
        <f>IF(LoanIsNotPaid*LoanIsGood,InterestAmt,"")</f>
        <v/>
      </c>
      <c r="G133" s="92" t="str">
        <f t="shared" si="2"/>
        <v/>
      </c>
    </row>
    <row r="134" spans="1:7" x14ac:dyDescent="0.35">
      <c r="A134" s="90" t="str">
        <f t="shared" si="3"/>
        <v/>
      </c>
      <c r="B134" s="91" t="str">
        <f t="shared" si="0"/>
        <v/>
      </c>
      <c r="C134" s="92" t="str">
        <f>IF(LoanIsNotPaid*LoanIsGood,LoanValue,"")</f>
        <v/>
      </c>
      <c r="D134" s="92" t="str">
        <f>IF(LoanIsNotPaid*LoanIsGood,MonthlyPayment,"")</f>
        <v/>
      </c>
      <c r="E134" s="92" t="str">
        <f t="shared" si="1"/>
        <v/>
      </c>
      <c r="F134" s="92" t="str">
        <f>IF(LoanIsNotPaid*LoanIsGood,InterestAmt,"")</f>
        <v/>
      </c>
      <c r="G134" s="92" t="str">
        <f t="shared" si="2"/>
        <v/>
      </c>
    </row>
    <row r="135" spans="1:7" x14ac:dyDescent="0.35">
      <c r="A135" s="90" t="str">
        <f t="shared" si="3"/>
        <v/>
      </c>
      <c r="B135" s="91" t="str">
        <f t="shared" si="0"/>
        <v/>
      </c>
      <c r="C135" s="92" t="str">
        <f>IF(LoanIsNotPaid*LoanIsGood,LoanValue,"")</f>
        <v/>
      </c>
      <c r="D135" s="92" t="str">
        <f>IF(LoanIsNotPaid*LoanIsGood,MonthlyPayment,"")</f>
        <v/>
      </c>
      <c r="E135" s="92" t="str">
        <f t="shared" si="1"/>
        <v/>
      </c>
      <c r="F135" s="92" t="str">
        <f>IF(LoanIsNotPaid*LoanIsGood,InterestAmt,"")</f>
        <v/>
      </c>
      <c r="G135" s="92" t="str">
        <f t="shared" si="2"/>
        <v/>
      </c>
    </row>
    <row r="136" spans="1:7" x14ac:dyDescent="0.35">
      <c r="A136" s="90" t="str">
        <f t="shared" si="3"/>
        <v/>
      </c>
      <c r="B136" s="91" t="str">
        <f t="shared" si="0"/>
        <v/>
      </c>
      <c r="C136" s="92" t="str">
        <f>IF(LoanIsNotPaid*LoanIsGood,LoanValue,"")</f>
        <v/>
      </c>
      <c r="D136" s="92" t="str">
        <f>IF(LoanIsNotPaid*LoanIsGood,MonthlyPayment,"")</f>
        <v/>
      </c>
      <c r="E136" s="92" t="str">
        <f t="shared" si="1"/>
        <v/>
      </c>
      <c r="F136" s="92" t="str">
        <f>IF(LoanIsNotPaid*LoanIsGood,InterestAmt,"")</f>
        <v/>
      </c>
      <c r="G136" s="92" t="str">
        <f t="shared" si="2"/>
        <v/>
      </c>
    </row>
    <row r="137" spans="1:7" x14ac:dyDescent="0.35">
      <c r="A137" s="90" t="str">
        <f t="shared" si="3"/>
        <v/>
      </c>
      <c r="B137" s="91" t="str">
        <f t="shared" si="0"/>
        <v/>
      </c>
      <c r="C137" s="92" t="str">
        <f>IF(LoanIsNotPaid*LoanIsGood,LoanValue,"")</f>
        <v/>
      </c>
      <c r="D137" s="92" t="str">
        <f>IF(LoanIsNotPaid*LoanIsGood,MonthlyPayment,"")</f>
        <v/>
      </c>
      <c r="E137" s="92" t="str">
        <f t="shared" si="1"/>
        <v/>
      </c>
      <c r="F137" s="92" t="str">
        <f>IF(LoanIsNotPaid*LoanIsGood,InterestAmt,"")</f>
        <v/>
      </c>
      <c r="G137" s="92" t="str">
        <f t="shared" si="2"/>
        <v/>
      </c>
    </row>
    <row r="138" spans="1:7" x14ac:dyDescent="0.35">
      <c r="A138" s="90" t="str">
        <f t="shared" si="3"/>
        <v/>
      </c>
      <c r="B138" s="91" t="str">
        <f t="shared" si="0"/>
        <v/>
      </c>
      <c r="C138" s="92" t="str">
        <f>IF(LoanIsNotPaid*LoanIsGood,LoanValue,"")</f>
        <v/>
      </c>
      <c r="D138" s="92" t="str">
        <f>IF(LoanIsNotPaid*LoanIsGood,MonthlyPayment,"")</f>
        <v/>
      </c>
      <c r="E138" s="92" t="str">
        <f t="shared" si="1"/>
        <v/>
      </c>
      <c r="F138" s="92" t="str">
        <f>IF(LoanIsNotPaid*LoanIsGood,InterestAmt,"")</f>
        <v/>
      </c>
      <c r="G138" s="92" t="str">
        <f t="shared" si="2"/>
        <v/>
      </c>
    </row>
    <row r="139" spans="1:7" x14ac:dyDescent="0.35">
      <c r="A139" s="90" t="str">
        <f t="shared" si="3"/>
        <v/>
      </c>
      <c r="B139" s="91" t="str">
        <f>IF(LoanIsNotPaid*LoanIsGood,PaymentDate,"")</f>
        <v/>
      </c>
      <c r="C139" s="92" t="str">
        <f t="shared" ref="C139:C202" si="4">IF(LoanIsNotPaid*LoanIsGood,LoanValue,"")</f>
        <v/>
      </c>
      <c r="D139" s="92" t="str">
        <f>IF(LoanIsNotPaid*LoanIsGood,MonthlyPayment,"")</f>
        <v/>
      </c>
      <c r="E139" s="92" t="str">
        <f>IF(LoanIsNotPaid*LoanIsGood,Principal,"")</f>
        <v/>
      </c>
      <c r="F139" s="92" t="str">
        <f>IF(LoanIsNotPaid*LoanIsGood,InterestAmt,"")</f>
        <v/>
      </c>
      <c r="G139" s="92" t="str">
        <f>IF(LoanIsNotPaid*LoanIsGood,EndingBalance,"")</f>
        <v/>
      </c>
    </row>
    <row r="140" spans="1:7" x14ac:dyDescent="0.35">
      <c r="A140" s="90" t="str">
        <f>IF(LoanIsNotPaid*LoanIsGood,PaymentNumber,"")</f>
        <v/>
      </c>
      <c r="B140" s="91" t="str">
        <f>IF(LoanIsNotPaid*LoanIsGood,PaymentDate,"")</f>
        <v/>
      </c>
      <c r="C140" s="92" t="str">
        <f t="shared" si="4"/>
        <v/>
      </c>
      <c r="D140" s="92" t="str">
        <f>IF(LoanIsNotPaid*LoanIsGood,MonthlyPayment,"")</f>
        <v/>
      </c>
      <c r="E140" s="92" t="str">
        <f>IF(LoanIsNotPaid*LoanIsGood,Principal,"")</f>
        <v/>
      </c>
      <c r="F140" s="92" t="str">
        <f>IF(LoanIsNotPaid*LoanIsGood,InterestAmt,"")</f>
        <v/>
      </c>
      <c r="G140" s="92" t="str">
        <f>IF(LoanIsNotPaid*LoanIsGood,EndingBalance,"")</f>
        <v/>
      </c>
    </row>
    <row r="141" spans="1:7" x14ac:dyDescent="0.35">
      <c r="A141" s="90" t="str">
        <f>IF(LoanIsNotPaid*LoanIsGood,PaymentNumber,"")</f>
        <v/>
      </c>
      <c r="B141" s="91" t="str">
        <f>IF(LoanIsNotPaid*LoanIsGood,PaymentDate,"")</f>
        <v/>
      </c>
      <c r="C141" s="92" t="str">
        <f t="shared" si="4"/>
        <v/>
      </c>
      <c r="D141" s="92" t="str">
        <f>IF(LoanIsNotPaid*LoanIsGood,MonthlyPayment,"")</f>
        <v/>
      </c>
      <c r="E141" s="92" t="str">
        <f>IF(LoanIsNotPaid*LoanIsGood,Principal,"")</f>
        <v/>
      </c>
      <c r="F141" s="92" t="str">
        <f>IF(LoanIsNotPaid*LoanIsGood,InterestAmt,"")</f>
        <v/>
      </c>
      <c r="G141" s="92" t="str">
        <f>IF(LoanIsNotPaid*LoanIsGood,EndingBalance,"")</f>
        <v/>
      </c>
    </row>
    <row r="142" spans="1:7" x14ac:dyDescent="0.35">
      <c r="A142" s="90" t="str">
        <f>IF(LoanIsNotPaid*LoanIsGood,PaymentNumber,"")</f>
        <v/>
      </c>
      <c r="B142" s="91" t="str">
        <f>IF(LoanIsNotPaid*LoanIsGood,PaymentDate,"")</f>
        <v/>
      </c>
      <c r="C142" s="92" t="str">
        <f t="shared" si="4"/>
        <v/>
      </c>
      <c r="D142" s="92" t="str">
        <f>IF(LoanIsNotPaid*LoanIsGood,MonthlyPayment,"")</f>
        <v/>
      </c>
      <c r="E142" s="92" t="str">
        <f>IF(LoanIsNotPaid*LoanIsGood,Principal,"")</f>
        <v/>
      </c>
      <c r="F142" s="92" t="str">
        <f>IF(LoanIsNotPaid*LoanIsGood,InterestAmt,"")</f>
        <v/>
      </c>
      <c r="G142" s="92" t="str">
        <f>IF(LoanIsNotPaid*LoanIsGood,EndingBalance,"")</f>
        <v/>
      </c>
    </row>
    <row r="143" spans="1:7" x14ac:dyDescent="0.35">
      <c r="A143" s="90" t="str">
        <f>IF(LoanIsNotPaid*LoanIsGood,PaymentNumber,"")</f>
        <v/>
      </c>
      <c r="B143" s="91" t="str">
        <f>IF(LoanIsNotPaid*LoanIsGood,PaymentDate,"")</f>
        <v/>
      </c>
      <c r="C143" s="92" t="str">
        <f t="shared" si="4"/>
        <v/>
      </c>
      <c r="D143" s="92" t="str">
        <f>IF(LoanIsNotPaid*LoanIsGood,MonthlyPayment,"")</f>
        <v/>
      </c>
      <c r="E143" s="92" t="str">
        <f>IF(LoanIsNotPaid*LoanIsGood,Principal,"")</f>
        <v/>
      </c>
      <c r="F143" s="92" t="str">
        <f>IF(LoanIsNotPaid*LoanIsGood,InterestAmt,"")</f>
        <v/>
      </c>
      <c r="G143" s="92" t="str">
        <f>IF(LoanIsNotPaid*LoanIsGood,EndingBalance,"")</f>
        <v/>
      </c>
    </row>
    <row r="144" spans="1:7" x14ac:dyDescent="0.35">
      <c r="A144" s="90" t="str">
        <f>IF(LoanIsNotPaid*LoanIsGood,PaymentNumber,"")</f>
        <v/>
      </c>
      <c r="B144" s="91" t="str">
        <f>IF(LoanIsNotPaid*LoanIsGood,PaymentDate,"")</f>
        <v/>
      </c>
      <c r="C144" s="92" t="str">
        <f t="shared" si="4"/>
        <v/>
      </c>
      <c r="D144" s="92" t="str">
        <f>IF(LoanIsNotPaid*LoanIsGood,MonthlyPayment,"")</f>
        <v/>
      </c>
      <c r="E144" s="92" t="str">
        <f>IF(LoanIsNotPaid*LoanIsGood,Principal,"")</f>
        <v/>
      </c>
      <c r="F144" s="92" t="str">
        <f>IF(LoanIsNotPaid*LoanIsGood,InterestAmt,"")</f>
        <v/>
      </c>
      <c r="G144" s="92" t="str">
        <f>IF(LoanIsNotPaid*LoanIsGood,EndingBalance,"")</f>
        <v/>
      </c>
    </row>
    <row r="145" spans="1:7" x14ac:dyDescent="0.35">
      <c r="A145" s="90" t="str">
        <f>IF(LoanIsNotPaid*LoanIsGood,PaymentNumber,"")</f>
        <v/>
      </c>
      <c r="B145" s="91" t="str">
        <f>IF(LoanIsNotPaid*LoanIsGood,PaymentDate,"")</f>
        <v/>
      </c>
      <c r="C145" s="92" t="str">
        <f t="shared" si="4"/>
        <v/>
      </c>
      <c r="D145" s="92" t="str">
        <f>IF(LoanIsNotPaid*LoanIsGood,MonthlyPayment,"")</f>
        <v/>
      </c>
      <c r="E145" s="92" t="str">
        <f>IF(LoanIsNotPaid*LoanIsGood,Principal,"")</f>
        <v/>
      </c>
      <c r="F145" s="92" t="str">
        <f>IF(LoanIsNotPaid*LoanIsGood,InterestAmt,"")</f>
        <v/>
      </c>
      <c r="G145" s="92" t="str">
        <f>IF(LoanIsNotPaid*LoanIsGood,EndingBalance,"")</f>
        <v/>
      </c>
    </row>
    <row r="146" spans="1:7" x14ac:dyDescent="0.35">
      <c r="A146" s="90" t="str">
        <f>IF(LoanIsNotPaid*LoanIsGood,PaymentNumber,"")</f>
        <v/>
      </c>
      <c r="B146" s="91" t="str">
        <f>IF(LoanIsNotPaid*LoanIsGood,PaymentDate,"")</f>
        <v/>
      </c>
      <c r="C146" s="92" t="str">
        <f t="shared" si="4"/>
        <v/>
      </c>
      <c r="D146" s="92" t="str">
        <f>IF(LoanIsNotPaid*LoanIsGood,MonthlyPayment,"")</f>
        <v/>
      </c>
      <c r="E146" s="92" t="str">
        <f>IF(LoanIsNotPaid*LoanIsGood,Principal,"")</f>
        <v/>
      </c>
      <c r="F146" s="92" t="str">
        <f>IF(LoanIsNotPaid*LoanIsGood,InterestAmt,"")</f>
        <v/>
      </c>
      <c r="G146" s="92" t="str">
        <f>IF(LoanIsNotPaid*LoanIsGood,EndingBalance,"")</f>
        <v/>
      </c>
    </row>
    <row r="147" spans="1:7" x14ac:dyDescent="0.35">
      <c r="A147" s="90" t="str">
        <f>IF(LoanIsNotPaid*LoanIsGood,PaymentNumber,"")</f>
        <v/>
      </c>
      <c r="B147" s="91" t="str">
        <f>IF(LoanIsNotPaid*LoanIsGood,PaymentDate,"")</f>
        <v/>
      </c>
      <c r="C147" s="92" t="str">
        <f t="shared" si="4"/>
        <v/>
      </c>
      <c r="D147" s="92" t="str">
        <f>IF(LoanIsNotPaid*LoanIsGood,MonthlyPayment,"")</f>
        <v/>
      </c>
      <c r="E147" s="92" t="str">
        <f>IF(LoanIsNotPaid*LoanIsGood,Principal,"")</f>
        <v/>
      </c>
      <c r="F147" s="92" t="str">
        <f>IF(LoanIsNotPaid*LoanIsGood,InterestAmt,"")</f>
        <v/>
      </c>
      <c r="G147" s="92" t="str">
        <f>IF(LoanIsNotPaid*LoanIsGood,EndingBalance,"")</f>
        <v/>
      </c>
    </row>
    <row r="148" spans="1:7" x14ac:dyDescent="0.35">
      <c r="A148" s="90" t="str">
        <f>IF(LoanIsNotPaid*LoanIsGood,PaymentNumber,"")</f>
        <v/>
      </c>
      <c r="B148" s="91" t="str">
        <f>IF(LoanIsNotPaid*LoanIsGood,PaymentDate,"")</f>
        <v/>
      </c>
      <c r="C148" s="92" t="str">
        <f t="shared" si="4"/>
        <v/>
      </c>
      <c r="D148" s="92" t="str">
        <f>IF(LoanIsNotPaid*LoanIsGood,MonthlyPayment,"")</f>
        <v/>
      </c>
      <c r="E148" s="92" t="str">
        <f>IF(LoanIsNotPaid*LoanIsGood,Principal,"")</f>
        <v/>
      </c>
      <c r="F148" s="92" t="str">
        <f>IF(LoanIsNotPaid*LoanIsGood,InterestAmt,"")</f>
        <v/>
      </c>
      <c r="G148" s="92" t="str">
        <f>IF(LoanIsNotPaid*LoanIsGood,EndingBalance,"")</f>
        <v/>
      </c>
    </row>
    <row r="149" spans="1:7" x14ac:dyDescent="0.35">
      <c r="A149" s="90" t="str">
        <f>IF(LoanIsNotPaid*LoanIsGood,PaymentNumber,"")</f>
        <v/>
      </c>
      <c r="B149" s="91" t="str">
        <f>IF(LoanIsNotPaid*LoanIsGood,PaymentDate,"")</f>
        <v/>
      </c>
      <c r="C149" s="92" t="str">
        <f t="shared" si="4"/>
        <v/>
      </c>
      <c r="D149" s="92" t="str">
        <f>IF(LoanIsNotPaid*LoanIsGood,MonthlyPayment,"")</f>
        <v/>
      </c>
      <c r="E149" s="92" t="str">
        <f>IF(LoanIsNotPaid*LoanIsGood,Principal,"")</f>
        <v/>
      </c>
      <c r="F149" s="92" t="str">
        <f>IF(LoanIsNotPaid*LoanIsGood,InterestAmt,"")</f>
        <v/>
      </c>
      <c r="G149" s="92" t="str">
        <f>IF(LoanIsNotPaid*LoanIsGood,EndingBalance,"")</f>
        <v/>
      </c>
    </row>
    <row r="150" spans="1:7" x14ac:dyDescent="0.35">
      <c r="A150" s="90" t="str">
        <f>IF(LoanIsNotPaid*LoanIsGood,PaymentNumber,"")</f>
        <v/>
      </c>
      <c r="B150" s="91" t="str">
        <f>IF(LoanIsNotPaid*LoanIsGood,PaymentDate,"")</f>
        <v/>
      </c>
      <c r="C150" s="92" t="str">
        <f t="shared" si="4"/>
        <v/>
      </c>
      <c r="D150" s="92" t="str">
        <f>IF(LoanIsNotPaid*LoanIsGood,MonthlyPayment,"")</f>
        <v/>
      </c>
      <c r="E150" s="92" t="str">
        <f>IF(LoanIsNotPaid*LoanIsGood,Principal,"")</f>
        <v/>
      </c>
      <c r="F150" s="92" t="str">
        <f>IF(LoanIsNotPaid*LoanIsGood,InterestAmt,"")</f>
        <v/>
      </c>
      <c r="G150" s="92" t="str">
        <f>IF(LoanIsNotPaid*LoanIsGood,EndingBalance,"")</f>
        <v/>
      </c>
    </row>
    <row r="151" spans="1:7" x14ac:dyDescent="0.35">
      <c r="A151" s="90" t="str">
        <f>IF(LoanIsNotPaid*LoanIsGood,PaymentNumber,"")</f>
        <v/>
      </c>
      <c r="B151" s="91" t="str">
        <f>IF(LoanIsNotPaid*LoanIsGood,PaymentDate,"")</f>
        <v/>
      </c>
      <c r="C151" s="92" t="str">
        <f t="shared" si="4"/>
        <v/>
      </c>
      <c r="D151" s="92" t="str">
        <f>IF(LoanIsNotPaid*LoanIsGood,MonthlyPayment,"")</f>
        <v/>
      </c>
      <c r="E151" s="92" t="str">
        <f>IF(LoanIsNotPaid*LoanIsGood,Principal,"")</f>
        <v/>
      </c>
      <c r="F151" s="92" t="str">
        <f>IF(LoanIsNotPaid*LoanIsGood,InterestAmt,"")</f>
        <v/>
      </c>
      <c r="G151" s="92" t="str">
        <f>IF(LoanIsNotPaid*LoanIsGood,EndingBalance,"")</f>
        <v/>
      </c>
    </row>
    <row r="152" spans="1:7" x14ac:dyDescent="0.35">
      <c r="A152" s="90" t="str">
        <f>IF(LoanIsNotPaid*LoanIsGood,PaymentNumber,"")</f>
        <v/>
      </c>
      <c r="B152" s="91" t="str">
        <f>IF(LoanIsNotPaid*LoanIsGood,PaymentDate,"")</f>
        <v/>
      </c>
      <c r="C152" s="92" t="str">
        <f t="shared" si="4"/>
        <v/>
      </c>
      <c r="D152" s="92" t="str">
        <f>IF(LoanIsNotPaid*LoanIsGood,MonthlyPayment,"")</f>
        <v/>
      </c>
      <c r="E152" s="92" t="str">
        <f>IF(LoanIsNotPaid*LoanIsGood,Principal,"")</f>
        <v/>
      </c>
      <c r="F152" s="92" t="str">
        <f>IF(LoanIsNotPaid*LoanIsGood,InterestAmt,"")</f>
        <v/>
      </c>
      <c r="G152" s="92" t="str">
        <f>IF(LoanIsNotPaid*LoanIsGood,EndingBalance,"")</f>
        <v/>
      </c>
    </row>
    <row r="153" spans="1:7" x14ac:dyDescent="0.35">
      <c r="A153" s="90" t="str">
        <f>IF(LoanIsNotPaid*LoanIsGood,PaymentNumber,"")</f>
        <v/>
      </c>
      <c r="B153" s="91" t="str">
        <f>IF(LoanIsNotPaid*LoanIsGood,PaymentDate,"")</f>
        <v/>
      </c>
      <c r="C153" s="92" t="str">
        <f t="shared" si="4"/>
        <v/>
      </c>
      <c r="D153" s="92" t="str">
        <f>IF(LoanIsNotPaid*LoanIsGood,MonthlyPayment,"")</f>
        <v/>
      </c>
      <c r="E153" s="92" t="str">
        <f>IF(LoanIsNotPaid*LoanIsGood,Principal,"")</f>
        <v/>
      </c>
      <c r="F153" s="92" t="str">
        <f>IF(LoanIsNotPaid*LoanIsGood,InterestAmt,"")</f>
        <v/>
      </c>
      <c r="G153" s="92" t="str">
        <f>IF(LoanIsNotPaid*LoanIsGood,EndingBalance,"")</f>
        <v/>
      </c>
    </row>
    <row r="154" spans="1:7" x14ac:dyDescent="0.35">
      <c r="A154" s="90" t="str">
        <f>IF(LoanIsNotPaid*LoanIsGood,PaymentNumber,"")</f>
        <v/>
      </c>
      <c r="B154" s="91" t="str">
        <f>IF(LoanIsNotPaid*LoanIsGood,PaymentDate,"")</f>
        <v/>
      </c>
      <c r="C154" s="92" t="str">
        <f t="shared" si="4"/>
        <v/>
      </c>
      <c r="D154" s="92" t="str">
        <f>IF(LoanIsNotPaid*LoanIsGood,MonthlyPayment,"")</f>
        <v/>
      </c>
      <c r="E154" s="92" t="str">
        <f>IF(LoanIsNotPaid*LoanIsGood,Principal,"")</f>
        <v/>
      </c>
      <c r="F154" s="92" t="str">
        <f>IF(LoanIsNotPaid*LoanIsGood,InterestAmt,"")</f>
        <v/>
      </c>
      <c r="G154" s="92" t="str">
        <f>IF(LoanIsNotPaid*LoanIsGood,EndingBalance,"")</f>
        <v/>
      </c>
    </row>
    <row r="155" spans="1:7" x14ac:dyDescent="0.35">
      <c r="A155" s="90" t="str">
        <f>IF(LoanIsNotPaid*LoanIsGood,PaymentNumber,"")</f>
        <v/>
      </c>
      <c r="B155" s="91" t="str">
        <f>IF(LoanIsNotPaid*LoanIsGood,PaymentDate,"")</f>
        <v/>
      </c>
      <c r="C155" s="92" t="str">
        <f t="shared" si="4"/>
        <v/>
      </c>
      <c r="D155" s="92" t="str">
        <f>IF(LoanIsNotPaid*LoanIsGood,MonthlyPayment,"")</f>
        <v/>
      </c>
      <c r="E155" s="92" t="str">
        <f>IF(LoanIsNotPaid*LoanIsGood,Principal,"")</f>
        <v/>
      </c>
      <c r="F155" s="92" t="str">
        <f>IF(LoanIsNotPaid*LoanIsGood,InterestAmt,"")</f>
        <v/>
      </c>
      <c r="G155" s="92" t="str">
        <f>IF(LoanIsNotPaid*LoanIsGood,EndingBalance,"")</f>
        <v/>
      </c>
    </row>
    <row r="156" spans="1:7" x14ac:dyDescent="0.35">
      <c r="A156" s="90" t="str">
        <f>IF(LoanIsNotPaid*LoanIsGood,PaymentNumber,"")</f>
        <v/>
      </c>
      <c r="B156" s="91" t="str">
        <f>IF(LoanIsNotPaid*LoanIsGood,PaymentDate,"")</f>
        <v/>
      </c>
      <c r="C156" s="92" t="str">
        <f t="shared" si="4"/>
        <v/>
      </c>
      <c r="D156" s="92" t="str">
        <f>IF(LoanIsNotPaid*LoanIsGood,MonthlyPayment,"")</f>
        <v/>
      </c>
      <c r="E156" s="92" t="str">
        <f>IF(LoanIsNotPaid*LoanIsGood,Principal,"")</f>
        <v/>
      </c>
      <c r="F156" s="92" t="str">
        <f>IF(LoanIsNotPaid*LoanIsGood,InterestAmt,"")</f>
        <v/>
      </c>
      <c r="G156" s="92" t="str">
        <f>IF(LoanIsNotPaid*LoanIsGood,EndingBalance,"")</f>
        <v/>
      </c>
    </row>
    <row r="157" spans="1:7" x14ac:dyDescent="0.35">
      <c r="A157" s="90" t="str">
        <f>IF(LoanIsNotPaid*LoanIsGood,PaymentNumber,"")</f>
        <v/>
      </c>
      <c r="B157" s="91" t="str">
        <f>IF(LoanIsNotPaid*LoanIsGood,PaymentDate,"")</f>
        <v/>
      </c>
      <c r="C157" s="92" t="str">
        <f t="shared" si="4"/>
        <v/>
      </c>
      <c r="D157" s="92" t="str">
        <f>IF(LoanIsNotPaid*LoanIsGood,MonthlyPayment,"")</f>
        <v/>
      </c>
      <c r="E157" s="92" t="str">
        <f>IF(LoanIsNotPaid*LoanIsGood,Principal,"")</f>
        <v/>
      </c>
      <c r="F157" s="92" t="str">
        <f>IF(LoanIsNotPaid*LoanIsGood,InterestAmt,"")</f>
        <v/>
      </c>
      <c r="G157" s="92" t="str">
        <f>IF(LoanIsNotPaid*LoanIsGood,EndingBalance,"")</f>
        <v/>
      </c>
    </row>
    <row r="158" spans="1:7" x14ac:dyDescent="0.35">
      <c r="A158" s="90" t="str">
        <f>IF(LoanIsNotPaid*LoanIsGood,PaymentNumber,"")</f>
        <v/>
      </c>
      <c r="B158" s="91" t="str">
        <f>IF(LoanIsNotPaid*LoanIsGood,PaymentDate,"")</f>
        <v/>
      </c>
      <c r="C158" s="92" t="str">
        <f t="shared" si="4"/>
        <v/>
      </c>
      <c r="D158" s="92" t="str">
        <f>IF(LoanIsNotPaid*LoanIsGood,MonthlyPayment,"")</f>
        <v/>
      </c>
      <c r="E158" s="92" t="str">
        <f>IF(LoanIsNotPaid*LoanIsGood,Principal,"")</f>
        <v/>
      </c>
      <c r="F158" s="92" t="str">
        <f>IF(LoanIsNotPaid*LoanIsGood,InterestAmt,"")</f>
        <v/>
      </c>
      <c r="G158" s="92" t="str">
        <f>IF(LoanIsNotPaid*LoanIsGood,EndingBalance,"")</f>
        <v/>
      </c>
    </row>
    <row r="159" spans="1:7" x14ac:dyDescent="0.35">
      <c r="A159" s="90" t="str">
        <f>IF(LoanIsNotPaid*LoanIsGood,PaymentNumber,"")</f>
        <v/>
      </c>
      <c r="B159" s="91" t="str">
        <f>IF(LoanIsNotPaid*LoanIsGood,PaymentDate,"")</f>
        <v/>
      </c>
      <c r="C159" s="92" t="str">
        <f t="shared" si="4"/>
        <v/>
      </c>
      <c r="D159" s="92" t="str">
        <f>IF(LoanIsNotPaid*LoanIsGood,MonthlyPayment,"")</f>
        <v/>
      </c>
      <c r="E159" s="92" t="str">
        <f>IF(LoanIsNotPaid*LoanIsGood,Principal,"")</f>
        <v/>
      </c>
      <c r="F159" s="92" t="str">
        <f>IF(LoanIsNotPaid*LoanIsGood,InterestAmt,"")</f>
        <v/>
      </c>
      <c r="G159" s="92" t="str">
        <f>IF(LoanIsNotPaid*LoanIsGood,EndingBalance,"")</f>
        <v/>
      </c>
    </row>
    <row r="160" spans="1:7" x14ac:dyDescent="0.35">
      <c r="A160" s="90" t="str">
        <f>IF(LoanIsNotPaid*LoanIsGood,PaymentNumber,"")</f>
        <v/>
      </c>
      <c r="B160" s="91" t="str">
        <f>IF(LoanIsNotPaid*LoanIsGood,PaymentDate,"")</f>
        <v/>
      </c>
      <c r="C160" s="92" t="str">
        <f t="shared" si="4"/>
        <v/>
      </c>
      <c r="D160" s="92" t="str">
        <f>IF(LoanIsNotPaid*LoanIsGood,MonthlyPayment,"")</f>
        <v/>
      </c>
      <c r="E160" s="92" t="str">
        <f>IF(LoanIsNotPaid*LoanIsGood,Principal,"")</f>
        <v/>
      </c>
      <c r="F160" s="92" t="str">
        <f>IF(LoanIsNotPaid*LoanIsGood,InterestAmt,"")</f>
        <v/>
      </c>
      <c r="G160" s="92" t="str">
        <f>IF(LoanIsNotPaid*LoanIsGood,EndingBalance,"")</f>
        <v/>
      </c>
    </row>
    <row r="161" spans="1:7" x14ac:dyDescent="0.35">
      <c r="A161" s="90" t="str">
        <f>IF(LoanIsNotPaid*LoanIsGood,PaymentNumber,"")</f>
        <v/>
      </c>
      <c r="B161" s="91" t="str">
        <f>IF(LoanIsNotPaid*LoanIsGood,PaymentDate,"")</f>
        <v/>
      </c>
      <c r="C161" s="92" t="str">
        <f t="shared" si="4"/>
        <v/>
      </c>
      <c r="D161" s="92" t="str">
        <f>IF(LoanIsNotPaid*LoanIsGood,MonthlyPayment,"")</f>
        <v/>
      </c>
      <c r="E161" s="92" t="str">
        <f>IF(LoanIsNotPaid*LoanIsGood,Principal,"")</f>
        <v/>
      </c>
      <c r="F161" s="92" t="str">
        <f>IF(LoanIsNotPaid*LoanIsGood,InterestAmt,"")</f>
        <v/>
      </c>
      <c r="G161" s="92" t="str">
        <f>IF(LoanIsNotPaid*LoanIsGood,EndingBalance,"")</f>
        <v/>
      </c>
    </row>
    <row r="162" spans="1:7" x14ac:dyDescent="0.35">
      <c r="A162" s="90" t="str">
        <f>IF(LoanIsNotPaid*LoanIsGood,PaymentNumber,"")</f>
        <v/>
      </c>
      <c r="B162" s="91" t="str">
        <f>IF(LoanIsNotPaid*LoanIsGood,PaymentDate,"")</f>
        <v/>
      </c>
      <c r="C162" s="92" t="str">
        <f t="shared" si="4"/>
        <v/>
      </c>
      <c r="D162" s="92" t="str">
        <f>IF(LoanIsNotPaid*LoanIsGood,MonthlyPayment,"")</f>
        <v/>
      </c>
      <c r="E162" s="92" t="str">
        <f>IF(LoanIsNotPaid*LoanIsGood,Principal,"")</f>
        <v/>
      </c>
      <c r="F162" s="92" t="str">
        <f>IF(LoanIsNotPaid*LoanIsGood,InterestAmt,"")</f>
        <v/>
      </c>
      <c r="G162" s="92" t="str">
        <f>IF(LoanIsNotPaid*LoanIsGood,EndingBalance,"")</f>
        <v/>
      </c>
    </row>
    <row r="163" spans="1:7" x14ac:dyDescent="0.35">
      <c r="A163" s="90" t="str">
        <f>IF(LoanIsNotPaid*LoanIsGood,PaymentNumber,"")</f>
        <v/>
      </c>
      <c r="B163" s="91" t="str">
        <f>IF(LoanIsNotPaid*LoanIsGood,PaymentDate,"")</f>
        <v/>
      </c>
      <c r="C163" s="92" t="str">
        <f t="shared" si="4"/>
        <v/>
      </c>
      <c r="D163" s="92" t="str">
        <f>IF(LoanIsNotPaid*LoanIsGood,MonthlyPayment,"")</f>
        <v/>
      </c>
      <c r="E163" s="92" t="str">
        <f>IF(LoanIsNotPaid*LoanIsGood,Principal,"")</f>
        <v/>
      </c>
      <c r="F163" s="92" t="str">
        <f>IF(LoanIsNotPaid*LoanIsGood,InterestAmt,"")</f>
        <v/>
      </c>
      <c r="G163" s="92" t="str">
        <f>IF(LoanIsNotPaid*LoanIsGood,EndingBalance,"")</f>
        <v/>
      </c>
    </row>
    <row r="164" spans="1:7" x14ac:dyDescent="0.35">
      <c r="A164" s="90" t="str">
        <f>IF(LoanIsNotPaid*LoanIsGood,PaymentNumber,"")</f>
        <v/>
      </c>
      <c r="B164" s="91" t="str">
        <f>IF(LoanIsNotPaid*LoanIsGood,PaymentDate,"")</f>
        <v/>
      </c>
      <c r="C164" s="92" t="str">
        <f t="shared" si="4"/>
        <v/>
      </c>
      <c r="D164" s="92" t="str">
        <f>IF(LoanIsNotPaid*LoanIsGood,MonthlyPayment,"")</f>
        <v/>
      </c>
      <c r="E164" s="92" t="str">
        <f>IF(LoanIsNotPaid*LoanIsGood,Principal,"")</f>
        <v/>
      </c>
      <c r="F164" s="92" t="str">
        <f>IF(LoanIsNotPaid*LoanIsGood,InterestAmt,"")</f>
        <v/>
      </c>
      <c r="G164" s="92" t="str">
        <f>IF(LoanIsNotPaid*LoanIsGood,EndingBalance,"")</f>
        <v/>
      </c>
    </row>
    <row r="165" spans="1:7" x14ac:dyDescent="0.35">
      <c r="A165" s="90" t="str">
        <f>IF(LoanIsNotPaid*LoanIsGood,PaymentNumber,"")</f>
        <v/>
      </c>
      <c r="B165" s="91" t="str">
        <f>IF(LoanIsNotPaid*LoanIsGood,PaymentDate,"")</f>
        <v/>
      </c>
      <c r="C165" s="92" t="str">
        <f t="shared" si="4"/>
        <v/>
      </c>
      <c r="D165" s="92" t="str">
        <f>IF(LoanIsNotPaid*LoanIsGood,MonthlyPayment,"")</f>
        <v/>
      </c>
      <c r="E165" s="92" t="str">
        <f>IF(LoanIsNotPaid*LoanIsGood,Principal,"")</f>
        <v/>
      </c>
      <c r="F165" s="92" t="str">
        <f>IF(LoanIsNotPaid*LoanIsGood,InterestAmt,"")</f>
        <v/>
      </c>
      <c r="G165" s="92" t="str">
        <f>IF(LoanIsNotPaid*LoanIsGood,EndingBalance,"")</f>
        <v/>
      </c>
    </row>
    <row r="166" spans="1:7" x14ac:dyDescent="0.35">
      <c r="A166" s="90" t="str">
        <f>IF(LoanIsNotPaid*LoanIsGood,PaymentNumber,"")</f>
        <v/>
      </c>
      <c r="B166" s="91" t="str">
        <f>IF(LoanIsNotPaid*LoanIsGood,PaymentDate,"")</f>
        <v/>
      </c>
      <c r="C166" s="92" t="str">
        <f t="shared" si="4"/>
        <v/>
      </c>
      <c r="D166" s="92" t="str">
        <f>IF(LoanIsNotPaid*LoanIsGood,MonthlyPayment,"")</f>
        <v/>
      </c>
      <c r="E166" s="92" t="str">
        <f>IF(LoanIsNotPaid*LoanIsGood,Principal,"")</f>
        <v/>
      </c>
      <c r="F166" s="92" t="str">
        <f>IF(LoanIsNotPaid*LoanIsGood,InterestAmt,"")</f>
        <v/>
      </c>
      <c r="G166" s="92" t="str">
        <f>IF(LoanIsNotPaid*LoanIsGood,EndingBalance,"")</f>
        <v/>
      </c>
    </row>
    <row r="167" spans="1:7" x14ac:dyDescent="0.35">
      <c r="A167" s="90" t="str">
        <f>IF(LoanIsNotPaid*LoanIsGood,PaymentNumber,"")</f>
        <v/>
      </c>
      <c r="B167" s="91" t="str">
        <f>IF(LoanIsNotPaid*LoanIsGood,PaymentDate,"")</f>
        <v/>
      </c>
      <c r="C167" s="92" t="str">
        <f t="shared" si="4"/>
        <v/>
      </c>
      <c r="D167" s="92" t="str">
        <f>IF(LoanIsNotPaid*LoanIsGood,MonthlyPayment,"")</f>
        <v/>
      </c>
      <c r="E167" s="92" t="str">
        <f>IF(LoanIsNotPaid*LoanIsGood,Principal,"")</f>
        <v/>
      </c>
      <c r="F167" s="92" t="str">
        <f>IF(LoanIsNotPaid*LoanIsGood,InterestAmt,"")</f>
        <v/>
      </c>
      <c r="G167" s="92" t="str">
        <f>IF(LoanIsNotPaid*LoanIsGood,EndingBalance,"")</f>
        <v/>
      </c>
    </row>
    <row r="168" spans="1:7" x14ac:dyDescent="0.35">
      <c r="A168" s="90" t="str">
        <f>IF(LoanIsNotPaid*LoanIsGood,PaymentNumber,"")</f>
        <v/>
      </c>
      <c r="B168" s="91" t="str">
        <f>IF(LoanIsNotPaid*LoanIsGood,PaymentDate,"")</f>
        <v/>
      </c>
      <c r="C168" s="92" t="str">
        <f t="shared" si="4"/>
        <v/>
      </c>
      <c r="D168" s="92" t="str">
        <f>IF(LoanIsNotPaid*LoanIsGood,MonthlyPayment,"")</f>
        <v/>
      </c>
      <c r="E168" s="92" t="str">
        <f>IF(LoanIsNotPaid*LoanIsGood,Principal,"")</f>
        <v/>
      </c>
      <c r="F168" s="92" t="str">
        <f>IF(LoanIsNotPaid*LoanIsGood,InterestAmt,"")</f>
        <v/>
      </c>
      <c r="G168" s="92" t="str">
        <f>IF(LoanIsNotPaid*LoanIsGood,EndingBalance,"")</f>
        <v/>
      </c>
    </row>
    <row r="169" spans="1:7" x14ac:dyDescent="0.35">
      <c r="A169" s="90" t="str">
        <f>IF(LoanIsNotPaid*LoanIsGood,PaymentNumber,"")</f>
        <v/>
      </c>
      <c r="B169" s="91" t="str">
        <f>IF(LoanIsNotPaid*LoanIsGood,PaymentDate,"")</f>
        <v/>
      </c>
      <c r="C169" s="92" t="str">
        <f t="shared" si="4"/>
        <v/>
      </c>
      <c r="D169" s="92" t="str">
        <f>IF(LoanIsNotPaid*LoanIsGood,MonthlyPayment,"")</f>
        <v/>
      </c>
      <c r="E169" s="92" t="str">
        <f>IF(LoanIsNotPaid*LoanIsGood,Principal,"")</f>
        <v/>
      </c>
      <c r="F169" s="92" t="str">
        <f>IF(LoanIsNotPaid*LoanIsGood,InterestAmt,"")</f>
        <v/>
      </c>
      <c r="G169" s="92" t="str">
        <f>IF(LoanIsNotPaid*LoanIsGood,EndingBalance,"")</f>
        <v/>
      </c>
    </row>
    <row r="170" spans="1:7" x14ac:dyDescent="0.35">
      <c r="A170" s="90" t="str">
        <f>IF(LoanIsNotPaid*LoanIsGood,PaymentNumber,"")</f>
        <v/>
      </c>
      <c r="B170" s="91" t="str">
        <f>IF(LoanIsNotPaid*LoanIsGood,PaymentDate,"")</f>
        <v/>
      </c>
      <c r="C170" s="92" t="str">
        <f t="shared" si="4"/>
        <v/>
      </c>
      <c r="D170" s="92" t="str">
        <f>IF(LoanIsNotPaid*LoanIsGood,MonthlyPayment,"")</f>
        <v/>
      </c>
      <c r="E170" s="92" t="str">
        <f>IF(LoanIsNotPaid*LoanIsGood,Principal,"")</f>
        <v/>
      </c>
      <c r="F170" s="92" t="str">
        <f>IF(LoanIsNotPaid*LoanIsGood,InterestAmt,"")</f>
        <v/>
      </c>
      <c r="G170" s="92" t="str">
        <f>IF(LoanIsNotPaid*LoanIsGood,EndingBalance,"")</f>
        <v/>
      </c>
    </row>
    <row r="171" spans="1:7" x14ac:dyDescent="0.35">
      <c r="A171" s="90" t="str">
        <f>IF(LoanIsNotPaid*LoanIsGood,PaymentNumber,"")</f>
        <v/>
      </c>
      <c r="B171" s="91" t="str">
        <f>IF(LoanIsNotPaid*LoanIsGood,PaymentDate,"")</f>
        <v/>
      </c>
      <c r="C171" s="92" t="str">
        <f t="shared" si="4"/>
        <v/>
      </c>
      <c r="D171" s="92" t="str">
        <f>IF(LoanIsNotPaid*LoanIsGood,MonthlyPayment,"")</f>
        <v/>
      </c>
      <c r="E171" s="92" t="str">
        <f>IF(LoanIsNotPaid*LoanIsGood,Principal,"")</f>
        <v/>
      </c>
      <c r="F171" s="92" t="str">
        <f>IF(LoanIsNotPaid*LoanIsGood,InterestAmt,"")</f>
        <v/>
      </c>
      <c r="G171" s="92" t="str">
        <f>IF(LoanIsNotPaid*LoanIsGood,EndingBalance,"")</f>
        <v/>
      </c>
    </row>
    <row r="172" spans="1:7" x14ac:dyDescent="0.35">
      <c r="A172" s="90" t="str">
        <f>IF(LoanIsNotPaid*LoanIsGood,PaymentNumber,"")</f>
        <v/>
      </c>
      <c r="B172" s="91" t="str">
        <f>IF(LoanIsNotPaid*LoanIsGood,PaymentDate,"")</f>
        <v/>
      </c>
      <c r="C172" s="92" t="str">
        <f t="shared" si="4"/>
        <v/>
      </c>
      <c r="D172" s="92" t="str">
        <f>IF(LoanIsNotPaid*LoanIsGood,MonthlyPayment,"")</f>
        <v/>
      </c>
      <c r="E172" s="92" t="str">
        <f>IF(LoanIsNotPaid*LoanIsGood,Principal,"")</f>
        <v/>
      </c>
      <c r="F172" s="92" t="str">
        <f>IF(LoanIsNotPaid*LoanIsGood,InterestAmt,"")</f>
        <v/>
      </c>
      <c r="G172" s="92" t="str">
        <f>IF(LoanIsNotPaid*LoanIsGood,EndingBalance,"")</f>
        <v/>
      </c>
    </row>
    <row r="173" spans="1:7" x14ac:dyDescent="0.35">
      <c r="A173" s="90" t="str">
        <f>IF(LoanIsNotPaid*LoanIsGood,PaymentNumber,"")</f>
        <v/>
      </c>
      <c r="B173" s="91" t="str">
        <f>IF(LoanIsNotPaid*LoanIsGood,PaymentDate,"")</f>
        <v/>
      </c>
      <c r="C173" s="92" t="str">
        <f t="shared" si="4"/>
        <v/>
      </c>
      <c r="D173" s="92" t="str">
        <f>IF(LoanIsNotPaid*LoanIsGood,MonthlyPayment,"")</f>
        <v/>
      </c>
      <c r="E173" s="92" t="str">
        <f>IF(LoanIsNotPaid*LoanIsGood,Principal,"")</f>
        <v/>
      </c>
      <c r="F173" s="92" t="str">
        <f>IF(LoanIsNotPaid*LoanIsGood,InterestAmt,"")</f>
        <v/>
      </c>
      <c r="G173" s="92" t="str">
        <f>IF(LoanIsNotPaid*LoanIsGood,EndingBalance,"")</f>
        <v/>
      </c>
    </row>
    <row r="174" spans="1:7" x14ac:dyDescent="0.35">
      <c r="A174" s="90" t="str">
        <f>IF(LoanIsNotPaid*LoanIsGood,PaymentNumber,"")</f>
        <v/>
      </c>
      <c r="B174" s="91" t="str">
        <f>IF(LoanIsNotPaid*LoanIsGood,PaymentDate,"")</f>
        <v/>
      </c>
      <c r="C174" s="92" t="str">
        <f t="shared" si="4"/>
        <v/>
      </c>
      <c r="D174" s="92" t="str">
        <f>IF(LoanIsNotPaid*LoanIsGood,MonthlyPayment,"")</f>
        <v/>
      </c>
      <c r="E174" s="92" t="str">
        <f>IF(LoanIsNotPaid*LoanIsGood,Principal,"")</f>
        <v/>
      </c>
      <c r="F174" s="92" t="str">
        <f>IF(LoanIsNotPaid*LoanIsGood,InterestAmt,"")</f>
        <v/>
      </c>
      <c r="G174" s="92" t="str">
        <f>IF(LoanIsNotPaid*LoanIsGood,EndingBalance,"")</f>
        <v/>
      </c>
    </row>
    <row r="175" spans="1:7" x14ac:dyDescent="0.35">
      <c r="A175" s="90" t="str">
        <f>IF(LoanIsNotPaid*LoanIsGood,PaymentNumber,"")</f>
        <v/>
      </c>
      <c r="B175" s="91" t="str">
        <f>IF(LoanIsNotPaid*LoanIsGood,PaymentDate,"")</f>
        <v/>
      </c>
      <c r="C175" s="92" t="str">
        <f t="shared" si="4"/>
        <v/>
      </c>
      <c r="D175" s="92" t="str">
        <f>IF(LoanIsNotPaid*LoanIsGood,MonthlyPayment,"")</f>
        <v/>
      </c>
      <c r="E175" s="92" t="str">
        <f>IF(LoanIsNotPaid*LoanIsGood,Principal,"")</f>
        <v/>
      </c>
      <c r="F175" s="92" t="str">
        <f>IF(LoanIsNotPaid*LoanIsGood,InterestAmt,"")</f>
        <v/>
      </c>
      <c r="G175" s="92" t="str">
        <f>IF(LoanIsNotPaid*LoanIsGood,EndingBalance,"")</f>
        <v/>
      </c>
    </row>
    <row r="176" spans="1:7" x14ac:dyDescent="0.35">
      <c r="A176" s="90" t="str">
        <f>IF(LoanIsNotPaid*LoanIsGood,PaymentNumber,"")</f>
        <v/>
      </c>
      <c r="B176" s="91" t="str">
        <f>IF(LoanIsNotPaid*LoanIsGood,PaymentDate,"")</f>
        <v/>
      </c>
      <c r="C176" s="92" t="str">
        <f t="shared" si="4"/>
        <v/>
      </c>
      <c r="D176" s="92" t="str">
        <f>IF(LoanIsNotPaid*LoanIsGood,MonthlyPayment,"")</f>
        <v/>
      </c>
      <c r="E176" s="92" t="str">
        <f>IF(LoanIsNotPaid*LoanIsGood,Principal,"")</f>
        <v/>
      </c>
      <c r="F176" s="92" t="str">
        <f>IF(LoanIsNotPaid*LoanIsGood,InterestAmt,"")</f>
        <v/>
      </c>
      <c r="G176" s="92" t="str">
        <f>IF(LoanIsNotPaid*LoanIsGood,EndingBalance,"")</f>
        <v/>
      </c>
    </row>
    <row r="177" spans="1:7" x14ac:dyDescent="0.35">
      <c r="A177" s="90" t="str">
        <f>IF(LoanIsNotPaid*LoanIsGood,PaymentNumber,"")</f>
        <v/>
      </c>
      <c r="B177" s="91" t="str">
        <f>IF(LoanIsNotPaid*LoanIsGood,PaymentDate,"")</f>
        <v/>
      </c>
      <c r="C177" s="92" t="str">
        <f t="shared" si="4"/>
        <v/>
      </c>
      <c r="D177" s="92" t="str">
        <f>IF(LoanIsNotPaid*LoanIsGood,MonthlyPayment,"")</f>
        <v/>
      </c>
      <c r="E177" s="92" t="str">
        <f>IF(LoanIsNotPaid*LoanIsGood,Principal,"")</f>
        <v/>
      </c>
      <c r="F177" s="92" t="str">
        <f>IF(LoanIsNotPaid*LoanIsGood,InterestAmt,"")</f>
        <v/>
      </c>
      <c r="G177" s="92" t="str">
        <f>IF(LoanIsNotPaid*LoanIsGood,EndingBalance,"")</f>
        <v/>
      </c>
    </row>
    <row r="178" spans="1:7" x14ac:dyDescent="0.35">
      <c r="A178" s="90" t="str">
        <f>IF(LoanIsNotPaid*LoanIsGood,PaymentNumber,"")</f>
        <v/>
      </c>
      <c r="B178" s="91" t="str">
        <f>IF(LoanIsNotPaid*LoanIsGood,PaymentDate,"")</f>
        <v/>
      </c>
      <c r="C178" s="92" t="str">
        <f t="shared" si="4"/>
        <v/>
      </c>
      <c r="D178" s="92" t="str">
        <f>IF(LoanIsNotPaid*LoanIsGood,MonthlyPayment,"")</f>
        <v/>
      </c>
      <c r="E178" s="92" t="str">
        <f>IF(LoanIsNotPaid*LoanIsGood,Principal,"")</f>
        <v/>
      </c>
      <c r="F178" s="92" t="str">
        <f>IF(LoanIsNotPaid*LoanIsGood,InterestAmt,"")</f>
        <v/>
      </c>
      <c r="G178" s="92" t="str">
        <f>IF(LoanIsNotPaid*LoanIsGood,EndingBalance,"")</f>
        <v/>
      </c>
    </row>
    <row r="179" spans="1:7" x14ac:dyDescent="0.35">
      <c r="A179" s="90" t="str">
        <f>IF(LoanIsNotPaid*LoanIsGood,PaymentNumber,"")</f>
        <v/>
      </c>
      <c r="B179" s="91" t="str">
        <f>IF(LoanIsNotPaid*LoanIsGood,PaymentDate,"")</f>
        <v/>
      </c>
      <c r="C179" s="92" t="str">
        <f t="shared" si="4"/>
        <v/>
      </c>
      <c r="D179" s="92" t="str">
        <f>IF(LoanIsNotPaid*LoanIsGood,MonthlyPayment,"")</f>
        <v/>
      </c>
      <c r="E179" s="92" t="str">
        <f>IF(LoanIsNotPaid*LoanIsGood,Principal,"")</f>
        <v/>
      </c>
      <c r="F179" s="92" t="str">
        <f>IF(LoanIsNotPaid*LoanIsGood,InterestAmt,"")</f>
        <v/>
      </c>
      <c r="G179" s="92" t="str">
        <f>IF(LoanIsNotPaid*LoanIsGood,EndingBalance,"")</f>
        <v/>
      </c>
    </row>
    <row r="180" spans="1:7" x14ac:dyDescent="0.35">
      <c r="A180" s="90" t="str">
        <f>IF(LoanIsNotPaid*LoanIsGood,PaymentNumber,"")</f>
        <v/>
      </c>
      <c r="B180" s="91" t="str">
        <f>IF(LoanIsNotPaid*LoanIsGood,PaymentDate,"")</f>
        <v/>
      </c>
      <c r="C180" s="92" t="str">
        <f t="shared" si="4"/>
        <v/>
      </c>
      <c r="D180" s="92" t="str">
        <f>IF(LoanIsNotPaid*LoanIsGood,MonthlyPayment,"")</f>
        <v/>
      </c>
      <c r="E180" s="92" t="str">
        <f>IF(LoanIsNotPaid*LoanIsGood,Principal,"")</f>
        <v/>
      </c>
      <c r="F180" s="92" t="str">
        <f>IF(LoanIsNotPaid*LoanIsGood,InterestAmt,"")</f>
        <v/>
      </c>
      <c r="G180" s="92" t="str">
        <f>IF(LoanIsNotPaid*LoanIsGood,EndingBalance,"")</f>
        <v/>
      </c>
    </row>
    <row r="181" spans="1:7" x14ac:dyDescent="0.35">
      <c r="A181" s="90" t="str">
        <f>IF(LoanIsNotPaid*LoanIsGood,PaymentNumber,"")</f>
        <v/>
      </c>
      <c r="B181" s="91" t="str">
        <f>IF(LoanIsNotPaid*LoanIsGood,PaymentDate,"")</f>
        <v/>
      </c>
      <c r="C181" s="92" t="str">
        <f t="shared" si="4"/>
        <v/>
      </c>
      <c r="D181" s="92" t="str">
        <f>IF(LoanIsNotPaid*LoanIsGood,MonthlyPayment,"")</f>
        <v/>
      </c>
      <c r="E181" s="92" t="str">
        <f>IF(LoanIsNotPaid*LoanIsGood,Principal,"")</f>
        <v/>
      </c>
      <c r="F181" s="92" t="str">
        <f>IF(LoanIsNotPaid*LoanIsGood,InterestAmt,"")</f>
        <v/>
      </c>
      <c r="G181" s="92" t="str">
        <f>IF(LoanIsNotPaid*LoanIsGood,EndingBalance,"")</f>
        <v/>
      </c>
    </row>
    <row r="182" spans="1:7" x14ac:dyDescent="0.35">
      <c r="A182" s="90" t="str">
        <f>IF(LoanIsNotPaid*LoanIsGood,PaymentNumber,"")</f>
        <v/>
      </c>
      <c r="B182" s="91" t="str">
        <f>IF(LoanIsNotPaid*LoanIsGood,PaymentDate,"")</f>
        <v/>
      </c>
      <c r="C182" s="92" t="str">
        <f t="shared" si="4"/>
        <v/>
      </c>
      <c r="D182" s="92" t="str">
        <f>IF(LoanIsNotPaid*LoanIsGood,MonthlyPayment,"")</f>
        <v/>
      </c>
      <c r="E182" s="92" t="str">
        <f>IF(LoanIsNotPaid*LoanIsGood,Principal,"")</f>
        <v/>
      </c>
      <c r="F182" s="92" t="str">
        <f>IF(LoanIsNotPaid*LoanIsGood,InterestAmt,"")</f>
        <v/>
      </c>
      <c r="G182" s="92" t="str">
        <f>IF(LoanIsNotPaid*LoanIsGood,EndingBalance,"")</f>
        <v/>
      </c>
    </row>
    <row r="183" spans="1:7" x14ac:dyDescent="0.35">
      <c r="A183" s="90" t="str">
        <f>IF(LoanIsNotPaid*LoanIsGood,PaymentNumber,"")</f>
        <v/>
      </c>
      <c r="B183" s="91" t="str">
        <f>IF(LoanIsNotPaid*LoanIsGood,PaymentDate,"")</f>
        <v/>
      </c>
      <c r="C183" s="92" t="str">
        <f t="shared" si="4"/>
        <v/>
      </c>
      <c r="D183" s="92" t="str">
        <f>IF(LoanIsNotPaid*LoanIsGood,MonthlyPayment,"")</f>
        <v/>
      </c>
      <c r="E183" s="92" t="str">
        <f>IF(LoanIsNotPaid*LoanIsGood,Principal,"")</f>
        <v/>
      </c>
      <c r="F183" s="92" t="str">
        <f>IF(LoanIsNotPaid*LoanIsGood,InterestAmt,"")</f>
        <v/>
      </c>
      <c r="G183" s="92" t="str">
        <f>IF(LoanIsNotPaid*LoanIsGood,EndingBalance,"")</f>
        <v/>
      </c>
    </row>
    <row r="184" spans="1:7" x14ac:dyDescent="0.35">
      <c r="A184" s="90" t="str">
        <f>IF(LoanIsNotPaid*LoanIsGood,PaymentNumber,"")</f>
        <v/>
      </c>
      <c r="B184" s="91" t="str">
        <f>IF(LoanIsNotPaid*LoanIsGood,PaymentDate,"")</f>
        <v/>
      </c>
      <c r="C184" s="92" t="str">
        <f t="shared" si="4"/>
        <v/>
      </c>
      <c r="D184" s="92" t="str">
        <f>IF(LoanIsNotPaid*LoanIsGood,MonthlyPayment,"")</f>
        <v/>
      </c>
      <c r="E184" s="92" t="str">
        <f>IF(LoanIsNotPaid*LoanIsGood,Principal,"")</f>
        <v/>
      </c>
      <c r="F184" s="92" t="str">
        <f>IF(LoanIsNotPaid*LoanIsGood,InterestAmt,"")</f>
        <v/>
      </c>
      <c r="G184" s="92" t="str">
        <f>IF(LoanIsNotPaid*LoanIsGood,EndingBalance,"")</f>
        <v/>
      </c>
    </row>
    <row r="185" spans="1:7" x14ac:dyDescent="0.35">
      <c r="A185" s="90" t="str">
        <f>IF(LoanIsNotPaid*LoanIsGood,PaymentNumber,"")</f>
        <v/>
      </c>
      <c r="B185" s="91" t="str">
        <f>IF(LoanIsNotPaid*LoanIsGood,PaymentDate,"")</f>
        <v/>
      </c>
      <c r="C185" s="92" t="str">
        <f t="shared" si="4"/>
        <v/>
      </c>
      <c r="D185" s="92" t="str">
        <f>IF(LoanIsNotPaid*LoanIsGood,MonthlyPayment,"")</f>
        <v/>
      </c>
      <c r="E185" s="92" t="str">
        <f>IF(LoanIsNotPaid*LoanIsGood,Principal,"")</f>
        <v/>
      </c>
      <c r="F185" s="92" t="str">
        <f>IF(LoanIsNotPaid*LoanIsGood,InterestAmt,"")</f>
        <v/>
      </c>
      <c r="G185" s="92" t="str">
        <f>IF(LoanIsNotPaid*LoanIsGood,EndingBalance,"")</f>
        <v/>
      </c>
    </row>
    <row r="186" spans="1:7" x14ac:dyDescent="0.35">
      <c r="A186" s="90" t="str">
        <f>IF(LoanIsNotPaid*LoanIsGood,PaymentNumber,"")</f>
        <v/>
      </c>
      <c r="B186" s="91" t="str">
        <f>IF(LoanIsNotPaid*LoanIsGood,PaymentDate,"")</f>
        <v/>
      </c>
      <c r="C186" s="92" t="str">
        <f t="shared" si="4"/>
        <v/>
      </c>
      <c r="D186" s="92" t="str">
        <f>IF(LoanIsNotPaid*LoanIsGood,MonthlyPayment,"")</f>
        <v/>
      </c>
      <c r="E186" s="92" t="str">
        <f>IF(LoanIsNotPaid*LoanIsGood,Principal,"")</f>
        <v/>
      </c>
      <c r="F186" s="92" t="str">
        <f>IF(LoanIsNotPaid*LoanIsGood,InterestAmt,"")</f>
        <v/>
      </c>
      <c r="G186" s="92" t="str">
        <f>IF(LoanIsNotPaid*LoanIsGood,EndingBalance,"")</f>
        <v/>
      </c>
    </row>
    <row r="187" spans="1:7" x14ac:dyDescent="0.35">
      <c r="A187" s="90" t="str">
        <f>IF(LoanIsNotPaid*LoanIsGood,PaymentNumber,"")</f>
        <v/>
      </c>
      <c r="B187" s="91" t="str">
        <f>IF(LoanIsNotPaid*LoanIsGood,PaymentDate,"")</f>
        <v/>
      </c>
      <c r="C187" s="92" t="str">
        <f t="shared" si="4"/>
        <v/>
      </c>
      <c r="D187" s="92" t="str">
        <f>IF(LoanIsNotPaid*LoanIsGood,MonthlyPayment,"")</f>
        <v/>
      </c>
      <c r="E187" s="92" t="str">
        <f>IF(LoanIsNotPaid*LoanIsGood,Principal,"")</f>
        <v/>
      </c>
      <c r="F187" s="92" t="str">
        <f>IF(LoanIsNotPaid*LoanIsGood,InterestAmt,"")</f>
        <v/>
      </c>
      <c r="G187" s="92" t="str">
        <f>IF(LoanIsNotPaid*LoanIsGood,EndingBalance,"")</f>
        <v/>
      </c>
    </row>
    <row r="188" spans="1:7" x14ac:dyDescent="0.35">
      <c r="A188" s="90" t="str">
        <f>IF(LoanIsNotPaid*LoanIsGood,PaymentNumber,"")</f>
        <v/>
      </c>
      <c r="B188" s="91" t="str">
        <f>IF(LoanIsNotPaid*LoanIsGood,PaymentDate,"")</f>
        <v/>
      </c>
      <c r="C188" s="92" t="str">
        <f t="shared" si="4"/>
        <v/>
      </c>
      <c r="D188" s="92" t="str">
        <f>IF(LoanIsNotPaid*LoanIsGood,MonthlyPayment,"")</f>
        <v/>
      </c>
      <c r="E188" s="92" t="str">
        <f>IF(LoanIsNotPaid*LoanIsGood,Principal,"")</f>
        <v/>
      </c>
      <c r="F188" s="92" t="str">
        <f>IF(LoanIsNotPaid*LoanIsGood,InterestAmt,"")</f>
        <v/>
      </c>
      <c r="G188" s="92" t="str">
        <f>IF(LoanIsNotPaid*LoanIsGood,EndingBalance,"")</f>
        <v/>
      </c>
    </row>
    <row r="189" spans="1:7" x14ac:dyDescent="0.35">
      <c r="A189" s="90" t="str">
        <f>IF(LoanIsNotPaid*LoanIsGood,PaymentNumber,"")</f>
        <v/>
      </c>
      <c r="B189" s="91" t="str">
        <f>IF(LoanIsNotPaid*LoanIsGood,PaymentDate,"")</f>
        <v/>
      </c>
      <c r="C189" s="92" t="str">
        <f t="shared" si="4"/>
        <v/>
      </c>
      <c r="D189" s="92" t="str">
        <f>IF(LoanIsNotPaid*LoanIsGood,MonthlyPayment,"")</f>
        <v/>
      </c>
      <c r="E189" s="92" t="str">
        <f>IF(LoanIsNotPaid*LoanIsGood,Principal,"")</f>
        <v/>
      </c>
      <c r="F189" s="92" t="str">
        <f>IF(LoanIsNotPaid*LoanIsGood,InterestAmt,"")</f>
        <v/>
      </c>
      <c r="G189" s="92" t="str">
        <f>IF(LoanIsNotPaid*LoanIsGood,EndingBalance,"")</f>
        <v/>
      </c>
    </row>
    <row r="190" spans="1:7" x14ac:dyDescent="0.35">
      <c r="A190" s="90" t="str">
        <f>IF(LoanIsNotPaid*LoanIsGood,PaymentNumber,"")</f>
        <v/>
      </c>
      <c r="B190" s="91" t="str">
        <f>IF(LoanIsNotPaid*LoanIsGood,PaymentDate,"")</f>
        <v/>
      </c>
      <c r="C190" s="92" t="str">
        <f t="shared" si="4"/>
        <v/>
      </c>
      <c r="D190" s="92" t="str">
        <f>IF(LoanIsNotPaid*LoanIsGood,MonthlyPayment,"")</f>
        <v/>
      </c>
      <c r="E190" s="92" t="str">
        <f>IF(LoanIsNotPaid*LoanIsGood,Principal,"")</f>
        <v/>
      </c>
      <c r="F190" s="92" t="str">
        <f>IF(LoanIsNotPaid*LoanIsGood,InterestAmt,"")</f>
        <v/>
      </c>
      <c r="G190" s="92" t="str">
        <f>IF(LoanIsNotPaid*LoanIsGood,EndingBalance,"")</f>
        <v/>
      </c>
    </row>
    <row r="191" spans="1:7" x14ac:dyDescent="0.35">
      <c r="A191" s="90" t="str">
        <f>IF(LoanIsNotPaid*LoanIsGood,PaymentNumber,"")</f>
        <v/>
      </c>
      <c r="B191" s="91" t="str">
        <f>IF(LoanIsNotPaid*LoanIsGood,PaymentDate,"")</f>
        <v/>
      </c>
      <c r="C191" s="92" t="str">
        <f t="shared" si="4"/>
        <v/>
      </c>
      <c r="D191" s="92" t="str">
        <f>IF(LoanIsNotPaid*LoanIsGood,MonthlyPayment,"")</f>
        <v/>
      </c>
      <c r="E191" s="92" t="str">
        <f>IF(LoanIsNotPaid*LoanIsGood,Principal,"")</f>
        <v/>
      </c>
      <c r="F191" s="92" t="str">
        <f>IF(LoanIsNotPaid*LoanIsGood,InterestAmt,"")</f>
        <v/>
      </c>
      <c r="G191" s="92" t="str">
        <f>IF(LoanIsNotPaid*LoanIsGood,EndingBalance,"")</f>
        <v/>
      </c>
    </row>
    <row r="192" spans="1:7" x14ac:dyDescent="0.35">
      <c r="A192" s="90" t="str">
        <f>IF(LoanIsNotPaid*LoanIsGood,PaymentNumber,"")</f>
        <v/>
      </c>
      <c r="B192" s="91" t="str">
        <f>IF(LoanIsNotPaid*LoanIsGood,PaymentDate,"")</f>
        <v/>
      </c>
      <c r="C192" s="92" t="str">
        <f t="shared" si="4"/>
        <v/>
      </c>
      <c r="D192" s="92" t="str">
        <f>IF(LoanIsNotPaid*LoanIsGood,MonthlyPayment,"")</f>
        <v/>
      </c>
      <c r="E192" s="92" t="str">
        <f>IF(LoanIsNotPaid*LoanIsGood,Principal,"")</f>
        <v/>
      </c>
      <c r="F192" s="92" t="str">
        <f>IF(LoanIsNotPaid*LoanIsGood,InterestAmt,"")</f>
        <v/>
      </c>
      <c r="G192" s="92" t="str">
        <f>IF(LoanIsNotPaid*LoanIsGood,EndingBalance,"")</f>
        <v/>
      </c>
    </row>
    <row r="193" spans="1:7" x14ac:dyDescent="0.35">
      <c r="A193" s="90" t="str">
        <f>IF(LoanIsNotPaid*LoanIsGood,PaymentNumber,"")</f>
        <v/>
      </c>
      <c r="B193" s="91" t="str">
        <f>IF(LoanIsNotPaid*LoanIsGood,PaymentDate,"")</f>
        <v/>
      </c>
      <c r="C193" s="92" t="str">
        <f t="shared" si="4"/>
        <v/>
      </c>
      <c r="D193" s="92" t="str">
        <f>IF(LoanIsNotPaid*LoanIsGood,MonthlyPayment,"")</f>
        <v/>
      </c>
      <c r="E193" s="92" t="str">
        <f>IF(LoanIsNotPaid*LoanIsGood,Principal,"")</f>
        <v/>
      </c>
      <c r="F193" s="92" t="str">
        <f>IF(LoanIsNotPaid*LoanIsGood,InterestAmt,"")</f>
        <v/>
      </c>
      <c r="G193" s="92" t="str">
        <f>IF(LoanIsNotPaid*LoanIsGood,EndingBalance,"")</f>
        <v/>
      </c>
    </row>
    <row r="194" spans="1:7" x14ac:dyDescent="0.35">
      <c r="A194" s="90" t="str">
        <f>IF(LoanIsNotPaid*LoanIsGood,PaymentNumber,"")</f>
        <v/>
      </c>
      <c r="B194" s="91" t="str">
        <f>IF(LoanIsNotPaid*LoanIsGood,PaymentDate,"")</f>
        <v/>
      </c>
      <c r="C194" s="92" t="str">
        <f t="shared" si="4"/>
        <v/>
      </c>
      <c r="D194" s="92" t="str">
        <f>IF(LoanIsNotPaid*LoanIsGood,MonthlyPayment,"")</f>
        <v/>
      </c>
      <c r="E194" s="92" t="str">
        <f>IF(LoanIsNotPaid*LoanIsGood,Principal,"")</f>
        <v/>
      </c>
      <c r="F194" s="92" t="str">
        <f>IF(LoanIsNotPaid*LoanIsGood,InterestAmt,"")</f>
        <v/>
      </c>
      <c r="G194" s="92" t="str">
        <f>IF(LoanIsNotPaid*LoanIsGood,EndingBalance,"")</f>
        <v/>
      </c>
    </row>
    <row r="195" spans="1:7" x14ac:dyDescent="0.35">
      <c r="A195" s="90" t="str">
        <f>IF(LoanIsNotPaid*LoanIsGood,PaymentNumber,"")</f>
        <v/>
      </c>
      <c r="B195" s="91" t="str">
        <f>IF(LoanIsNotPaid*LoanIsGood,PaymentDate,"")</f>
        <v/>
      </c>
      <c r="C195" s="92" t="str">
        <f t="shared" si="4"/>
        <v/>
      </c>
      <c r="D195" s="92" t="str">
        <f>IF(LoanIsNotPaid*LoanIsGood,MonthlyPayment,"")</f>
        <v/>
      </c>
      <c r="E195" s="92" t="str">
        <f>IF(LoanIsNotPaid*LoanIsGood,Principal,"")</f>
        <v/>
      </c>
      <c r="F195" s="92" t="str">
        <f>IF(LoanIsNotPaid*LoanIsGood,InterestAmt,"")</f>
        <v/>
      </c>
      <c r="G195" s="92" t="str">
        <f>IF(LoanIsNotPaid*LoanIsGood,EndingBalance,"")</f>
        <v/>
      </c>
    </row>
    <row r="196" spans="1:7" x14ac:dyDescent="0.35">
      <c r="A196" s="90" t="str">
        <f>IF(LoanIsNotPaid*LoanIsGood,PaymentNumber,"")</f>
        <v/>
      </c>
      <c r="B196" s="91" t="str">
        <f>IF(LoanIsNotPaid*LoanIsGood,PaymentDate,"")</f>
        <v/>
      </c>
      <c r="C196" s="92" t="str">
        <f t="shared" si="4"/>
        <v/>
      </c>
      <c r="D196" s="92" t="str">
        <f>IF(LoanIsNotPaid*LoanIsGood,MonthlyPayment,"")</f>
        <v/>
      </c>
      <c r="E196" s="92" t="str">
        <f>IF(LoanIsNotPaid*LoanIsGood,Principal,"")</f>
        <v/>
      </c>
      <c r="F196" s="92" t="str">
        <f>IF(LoanIsNotPaid*LoanIsGood,InterestAmt,"")</f>
        <v/>
      </c>
      <c r="G196" s="92" t="str">
        <f>IF(LoanIsNotPaid*LoanIsGood,EndingBalance,"")</f>
        <v/>
      </c>
    </row>
    <row r="197" spans="1:7" x14ac:dyDescent="0.35">
      <c r="A197" s="90" t="str">
        <f>IF(LoanIsNotPaid*LoanIsGood,PaymentNumber,"")</f>
        <v/>
      </c>
      <c r="B197" s="91" t="str">
        <f>IF(LoanIsNotPaid*LoanIsGood,PaymentDate,"")</f>
        <v/>
      </c>
      <c r="C197" s="92" t="str">
        <f t="shared" si="4"/>
        <v/>
      </c>
      <c r="D197" s="92" t="str">
        <f>IF(LoanIsNotPaid*LoanIsGood,MonthlyPayment,"")</f>
        <v/>
      </c>
      <c r="E197" s="92" t="str">
        <f>IF(LoanIsNotPaid*LoanIsGood,Principal,"")</f>
        <v/>
      </c>
      <c r="F197" s="92" t="str">
        <f>IF(LoanIsNotPaid*LoanIsGood,InterestAmt,"")</f>
        <v/>
      </c>
      <c r="G197" s="92" t="str">
        <f>IF(LoanIsNotPaid*LoanIsGood,EndingBalance,"")</f>
        <v/>
      </c>
    </row>
    <row r="198" spans="1:7" x14ac:dyDescent="0.35">
      <c r="A198" s="90" t="str">
        <f>IF(LoanIsNotPaid*LoanIsGood,PaymentNumber,"")</f>
        <v/>
      </c>
      <c r="B198" s="91" t="str">
        <f>IF(LoanIsNotPaid*LoanIsGood,PaymentDate,"")</f>
        <v/>
      </c>
      <c r="C198" s="92" t="str">
        <f t="shared" si="4"/>
        <v/>
      </c>
      <c r="D198" s="92" t="str">
        <f>IF(LoanIsNotPaid*LoanIsGood,MonthlyPayment,"")</f>
        <v/>
      </c>
      <c r="E198" s="92" t="str">
        <f>IF(LoanIsNotPaid*LoanIsGood,Principal,"")</f>
        <v/>
      </c>
      <c r="F198" s="92" t="str">
        <f>IF(LoanIsNotPaid*LoanIsGood,InterestAmt,"")</f>
        <v/>
      </c>
      <c r="G198" s="92" t="str">
        <f>IF(LoanIsNotPaid*LoanIsGood,EndingBalance,"")</f>
        <v/>
      </c>
    </row>
    <row r="199" spans="1:7" x14ac:dyDescent="0.35">
      <c r="A199" s="90" t="str">
        <f>IF(LoanIsNotPaid*LoanIsGood,PaymentNumber,"")</f>
        <v/>
      </c>
      <c r="B199" s="91" t="str">
        <f>IF(LoanIsNotPaid*LoanIsGood,PaymentDate,"")</f>
        <v/>
      </c>
      <c r="C199" s="92" t="str">
        <f t="shared" si="4"/>
        <v/>
      </c>
      <c r="D199" s="92" t="str">
        <f>IF(LoanIsNotPaid*LoanIsGood,MonthlyPayment,"")</f>
        <v/>
      </c>
      <c r="E199" s="92" t="str">
        <f>IF(LoanIsNotPaid*LoanIsGood,Principal,"")</f>
        <v/>
      </c>
      <c r="F199" s="92" t="str">
        <f>IF(LoanIsNotPaid*LoanIsGood,InterestAmt,"")</f>
        <v/>
      </c>
      <c r="G199" s="92" t="str">
        <f>IF(LoanIsNotPaid*LoanIsGood,EndingBalance,"")</f>
        <v/>
      </c>
    </row>
    <row r="200" spans="1:7" x14ac:dyDescent="0.35">
      <c r="A200" s="90" t="str">
        <f>IF(LoanIsNotPaid*LoanIsGood,PaymentNumber,"")</f>
        <v/>
      </c>
      <c r="B200" s="91" t="str">
        <f>IF(LoanIsNotPaid*LoanIsGood,PaymentDate,"")</f>
        <v/>
      </c>
      <c r="C200" s="92" t="str">
        <f t="shared" si="4"/>
        <v/>
      </c>
      <c r="D200" s="92" t="str">
        <f>IF(LoanIsNotPaid*LoanIsGood,MonthlyPayment,"")</f>
        <v/>
      </c>
      <c r="E200" s="92" t="str">
        <f>IF(LoanIsNotPaid*LoanIsGood,Principal,"")</f>
        <v/>
      </c>
      <c r="F200" s="92" t="str">
        <f>IF(LoanIsNotPaid*LoanIsGood,InterestAmt,"")</f>
        <v/>
      </c>
      <c r="G200" s="92" t="str">
        <f>IF(LoanIsNotPaid*LoanIsGood,EndingBalance,"")</f>
        <v/>
      </c>
    </row>
    <row r="201" spans="1:7" x14ac:dyDescent="0.35">
      <c r="A201" s="90" t="str">
        <f>IF(LoanIsNotPaid*LoanIsGood,PaymentNumber,"")</f>
        <v/>
      </c>
      <c r="B201" s="91" t="str">
        <f>IF(LoanIsNotPaid*LoanIsGood,PaymentDate,"")</f>
        <v/>
      </c>
      <c r="C201" s="92" t="str">
        <f t="shared" si="4"/>
        <v/>
      </c>
      <c r="D201" s="92" t="str">
        <f>IF(LoanIsNotPaid*LoanIsGood,MonthlyPayment,"")</f>
        <v/>
      </c>
      <c r="E201" s="92" t="str">
        <f>IF(LoanIsNotPaid*LoanIsGood,Principal,"")</f>
        <v/>
      </c>
      <c r="F201" s="92" t="str">
        <f>IF(LoanIsNotPaid*LoanIsGood,InterestAmt,"")</f>
        <v/>
      </c>
      <c r="G201" s="92" t="str">
        <f>IF(LoanIsNotPaid*LoanIsGood,EndingBalance,"")</f>
        <v/>
      </c>
    </row>
    <row r="202" spans="1:7" x14ac:dyDescent="0.35">
      <c r="A202" s="90" t="str">
        <f>IF(LoanIsNotPaid*LoanIsGood,PaymentNumber,"")</f>
        <v/>
      </c>
      <c r="B202" s="91" t="str">
        <f>IF(LoanIsNotPaid*LoanIsGood,PaymentDate,"")</f>
        <v/>
      </c>
      <c r="C202" s="92" t="str">
        <f t="shared" si="4"/>
        <v/>
      </c>
      <c r="D202" s="92" t="str">
        <f>IF(LoanIsNotPaid*LoanIsGood,MonthlyPayment,"")</f>
        <v/>
      </c>
      <c r="E202" s="92" t="str">
        <f>IF(LoanIsNotPaid*LoanIsGood,Principal,"")</f>
        <v/>
      </c>
      <c r="F202" s="92" t="str">
        <f>IF(LoanIsNotPaid*LoanIsGood,InterestAmt,"")</f>
        <v/>
      </c>
      <c r="G202" s="92" t="str">
        <f>IF(LoanIsNotPaid*LoanIsGood,EndingBalance,"")</f>
        <v/>
      </c>
    </row>
    <row r="203" spans="1:7" x14ac:dyDescent="0.35">
      <c r="A203" s="90" t="str">
        <f>IF(LoanIsNotPaid*LoanIsGood,PaymentNumber,"")</f>
        <v/>
      </c>
      <c r="B203" s="91" t="str">
        <f>IF(LoanIsNotPaid*LoanIsGood,PaymentDate,"")</f>
        <v/>
      </c>
      <c r="C203" s="92" t="str">
        <f>IF(LoanIsNotPaid*LoanIsGood,LoanValue,"")</f>
        <v/>
      </c>
      <c r="D203" s="92" t="str">
        <f>IF(LoanIsNotPaid*LoanIsGood,MonthlyPayment,"")</f>
        <v/>
      </c>
      <c r="E203" s="92" t="str">
        <f>IF(LoanIsNotPaid*LoanIsGood,Principal,"")</f>
        <v/>
      </c>
      <c r="F203" s="92" t="str">
        <f t="shared" ref="F203:F266" si="5">IF(LoanIsNotPaid*LoanIsGood,InterestAmt,"")</f>
        <v/>
      </c>
      <c r="G203" s="92" t="str">
        <f>IF(LoanIsNotPaid*LoanIsGood,EndingBalance,"")</f>
        <v/>
      </c>
    </row>
    <row r="204" spans="1:7" x14ac:dyDescent="0.35">
      <c r="A204" s="90" t="str">
        <f>IF(LoanIsNotPaid*LoanIsGood,PaymentNumber,"")</f>
        <v/>
      </c>
      <c r="B204" s="91" t="str">
        <f>IF(LoanIsNotPaid*LoanIsGood,PaymentDate,"")</f>
        <v/>
      </c>
      <c r="C204" s="92" t="str">
        <f>IF(LoanIsNotPaid*LoanIsGood,LoanValue,"")</f>
        <v/>
      </c>
      <c r="D204" s="92" t="str">
        <f>IF(LoanIsNotPaid*LoanIsGood,MonthlyPayment,"")</f>
        <v/>
      </c>
      <c r="E204" s="92" t="str">
        <f>IF(LoanIsNotPaid*LoanIsGood,Principal,"")</f>
        <v/>
      </c>
      <c r="F204" s="92" t="str">
        <f t="shared" si="5"/>
        <v/>
      </c>
      <c r="G204" s="92" t="str">
        <f>IF(LoanIsNotPaid*LoanIsGood,EndingBalance,"")</f>
        <v/>
      </c>
    </row>
    <row r="205" spans="1:7" x14ac:dyDescent="0.35">
      <c r="A205" s="90" t="str">
        <f>IF(LoanIsNotPaid*LoanIsGood,PaymentNumber,"")</f>
        <v/>
      </c>
      <c r="B205" s="91" t="str">
        <f>IF(LoanIsNotPaid*LoanIsGood,PaymentDate,"")</f>
        <v/>
      </c>
      <c r="C205" s="92" t="str">
        <f>IF(LoanIsNotPaid*LoanIsGood,LoanValue,"")</f>
        <v/>
      </c>
      <c r="D205" s="92" t="str">
        <f>IF(LoanIsNotPaid*LoanIsGood,MonthlyPayment,"")</f>
        <v/>
      </c>
      <c r="E205" s="92" t="str">
        <f>IF(LoanIsNotPaid*LoanIsGood,Principal,"")</f>
        <v/>
      </c>
      <c r="F205" s="92" t="str">
        <f t="shared" si="5"/>
        <v/>
      </c>
      <c r="G205" s="92" t="str">
        <f>IF(LoanIsNotPaid*LoanIsGood,EndingBalance,"")</f>
        <v/>
      </c>
    </row>
    <row r="206" spans="1:7" x14ac:dyDescent="0.35">
      <c r="A206" s="90" t="str">
        <f>IF(LoanIsNotPaid*LoanIsGood,PaymentNumber,"")</f>
        <v/>
      </c>
      <c r="B206" s="91" t="str">
        <f>IF(LoanIsNotPaid*LoanIsGood,PaymentDate,"")</f>
        <v/>
      </c>
      <c r="C206" s="92" t="str">
        <f>IF(LoanIsNotPaid*LoanIsGood,LoanValue,"")</f>
        <v/>
      </c>
      <c r="D206" s="92" t="str">
        <f>IF(LoanIsNotPaid*LoanIsGood,MonthlyPayment,"")</f>
        <v/>
      </c>
      <c r="E206" s="92" t="str">
        <f>IF(LoanIsNotPaid*LoanIsGood,Principal,"")</f>
        <v/>
      </c>
      <c r="F206" s="92" t="str">
        <f t="shared" si="5"/>
        <v/>
      </c>
      <c r="G206" s="92" t="str">
        <f>IF(LoanIsNotPaid*LoanIsGood,EndingBalance,"")</f>
        <v/>
      </c>
    </row>
    <row r="207" spans="1:7" x14ac:dyDescent="0.35">
      <c r="A207" s="90" t="str">
        <f>IF(LoanIsNotPaid*LoanIsGood,PaymentNumber,"")</f>
        <v/>
      </c>
      <c r="B207" s="91" t="str">
        <f>IF(LoanIsNotPaid*LoanIsGood,PaymentDate,"")</f>
        <v/>
      </c>
      <c r="C207" s="92" t="str">
        <f>IF(LoanIsNotPaid*LoanIsGood,LoanValue,"")</f>
        <v/>
      </c>
      <c r="D207" s="92" t="str">
        <f>IF(LoanIsNotPaid*LoanIsGood,MonthlyPayment,"")</f>
        <v/>
      </c>
      <c r="E207" s="92" t="str">
        <f>IF(LoanIsNotPaid*LoanIsGood,Principal,"")</f>
        <v/>
      </c>
      <c r="F207" s="92" t="str">
        <f t="shared" si="5"/>
        <v/>
      </c>
      <c r="G207" s="92" t="str">
        <f>IF(LoanIsNotPaid*LoanIsGood,EndingBalance,"")</f>
        <v/>
      </c>
    </row>
    <row r="208" spans="1:7" x14ac:dyDescent="0.35">
      <c r="A208" s="90" t="str">
        <f>IF(LoanIsNotPaid*LoanIsGood,PaymentNumber,"")</f>
        <v/>
      </c>
      <c r="B208" s="91" t="str">
        <f>IF(LoanIsNotPaid*LoanIsGood,PaymentDate,"")</f>
        <v/>
      </c>
      <c r="C208" s="92" t="str">
        <f>IF(LoanIsNotPaid*LoanIsGood,LoanValue,"")</f>
        <v/>
      </c>
      <c r="D208" s="92" t="str">
        <f>IF(LoanIsNotPaid*LoanIsGood,MonthlyPayment,"")</f>
        <v/>
      </c>
      <c r="E208" s="92" t="str">
        <f>IF(LoanIsNotPaid*LoanIsGood,Principal,"")</f>
        <v/>
      </c>
      <c r="F208" s="92" t="str">
        <f t="shared" si="5"/>
        <v/>
      </c>
      <c r="G208" s="92" t="str">
        <f>IF(LoanIsNotPaid*LoanIsGood,EndingBalance,"")</f>
        <v/>
      </c>
    </row>
    <row r="209" spans="1:7" x14ac:dyDescent="0.35">
      <c r="A209" s="90" t="str">
        <f>IF(LoanIsNotPaid*LoanIsGood,PaymentNumber,"")</f>
        <v/>
      </c>
      <c r="B209" s="91" t="str">
        <f>IF(LoanIsNotPaid*LoanIsGood,PaymentDate,"")</f>
        <v/>
      </c>
      <c r="C209" s="92" t="str">
        <f>IF(LoanIsNotPaid*LoanIsGood,LoanValue,"")</f>
        <v/>
      </c>
      <c r="D209" s="92" t="str">
        <f>IF(LoanIsNotPaid*LoanIsGood,MonthlyPayment,"")</f>
        <v/>
      </c>
      <c r="E209" s="92" t="str">
        <f>IF(LoanIsNotPaid*LoanIsGood,Principal,"")</f>
        <v/>
      </c>
      <c r="F209" s="92" t="str">
        <f t="shared" si="5"/>
        <v/>
      </c>
      <c r="G209" s="92" t="str">
        <f>IF(LoanIsNotPaid*LoanIsGood,EndingBalance,"")</f>
        <v/>
      </c>
    </row>
    <row r="210" spans="1:7" x14ac:dyDescent="0.35">
      <c r="A210" s="90" t="str">
        <f>IF(LoanIsNotPaid*LoanIsGood,PaymentNumber,"")</f>
        <v/>
      </c>
      <c r="B210" s="91" t="str">
        <f>IF(LoanIsNotPaid*LoanIsGood,PaymentDate,"")</f>
        <v/>
      </c>
      <c r="C210" s="92" t="str">
        <f>IF(LoanIsNotPaid*LoanIsGood,LoanValue,"")</f>
        <v/>
      </c>
      <c r="D210" s="92" t="str">
        <f>IF(LoanIsNotPaid*LoanIsGood,MonthlyPayment,"")</f>
        <v/>
      </c>
      <c r="E210" s="92" t="str">
        <f>IF(LoanIsNotPaid*LoanIsGood,Principal,"")</f>
        <v/>
      </c>
      <c r="F210" s="92" t="str">
        <f t="shared" si="5"/>
        <v/>
      </c>
      <c r="G210" s="92" t="str">
        <f>IF(LoanIsNotPaid*LoanIsGood,EndingBalance,"")</f>
        <v/>
      </c>
    </row>
    <row r="211" spans="1:7" x14ac:dyDescent="0.35">
      <c r="A211" s="90" t="str">
        <f>IF(LoanIsNotPaid*LoanIsGood,PaymentNumber,"")</f>
        <v/>
      </c>
      <c r="B211" s="91" t="str">
        <f>IF(LoanIsNotPaid*LoanIsGood,PaymentDate,"")</f>
        <v/>
      </c>
      <c r="C211" s="92" t="str">
        <f>IF(LoanIsNotPaid*LoanIsGood,LoanValue,"")</f>
        <v/>
      </c>
      <c r="D211" s="92" t="str">
        <f>IF(LoanIsNotPaid*LoanIsGood,MonthlyPayment,"")</f>
        <v/>
      </c>
      <c r="E211" s="92" t="str">
        <f>IF(LoanIsNotPaid*LoanIsGood,Principal,"")</f>
        <v/>
      </c>
      <c r="F211" s="92" t="str">
        <f t="shared" si="5"/>
        <v/>
      </c>
      <c r="G211" s="92" t="str">
        <f>IF(LoanIsNotPaid*LoanIsGood,EndingBalance,"")</f>
        <v/>
      </c>
    </row>
    <row r="212" spans="1:7" x14ac:dyDescent="0.35">
      <c r="A212" s="90" t="str">
        <f>IF(LoanIsNotPaid*LoanIsGood,PaymentNumber,"")</f>
        <v/>
      </c>
      <c r="B212" s="91" t="str">
        <f>IF(LoanIsNotPaid*LoanIsGood,PaymentDate,"")</f>
        <v/>
      </c>
      <c r="C212" s="92" t="str">
        <f>IF(LoanIsNotPaid*LoanIsGood,LoanValue,"")</f>
        <v/>
      </c>
      <c r="D212" s="92" t="str">
        <f>IF(LoanIsNotPaid*LoanIsGood,MonthlyPayment,"")</f>
        <v/>
      </c>
      <c r="E212" s="92" t="str">
        <f>IF(LoanIsNotPaid*LoanIsGood,Principal,"")</f>
        <v/>
      </c>
      <c r="F212" s="92" t="str">
        <f t="shared" si="5"/>
        <v/>
      </c>
      <c r="G212" s="92" t="str">
        <f>IF(LoanIsNotPaid*LoanIsGood,EndingBalance,"")</f>
        <v/>
      </c>
    </row>
    <row r="213" spans="1:7" x14ac:dyDescent="0.35">
      <c r="A213" s="90" t="str">
        <f>IF(LoanIsNotPaid*LoanIsGood,PaymentNumber,"")</f>
        <v/>
      </c>
      <c r="B213" s="91" t="str">
        <f>IF(LoanIsNotPaid*LoanIsGood,PaymentDate,"")</f>
        <v/>
      </c>
      <c r="C213" s="92" t="str">
        <f>IF(LoanIsNotPaid*LoanIsGood,LoanValue,"")</f>
        <v/>
      </c>
      <c r="D213" s="92" t="str">
        <f>IF(LoanIsNotPaid*LoanIsGood,MonthlyPayment,"")</f>
        <v/>
      </c>
      <c r="E213" s="92" t="str">
        <f>IF(LoanIsNotPaid*LoanIsGood,Principal,"")</f>
        <v/>
      </c>
      <c r="F213" s="92" t="str">
        <f t="shared" si="5"/>
        <v/>
      </c>
      <c r="G213" s="92" t="str">
        <f>IF(LoanIsNotPaid*LoanIsGood,EndingBalance,"")</f>
        <v/>
      </c>
    </row>
    <row r="214" spans="1:7" x14ac:dyDescent="0.35">
      <c r="A214" s="90" t="str">
        <f>IF(LoanIsNotPaid*LoanIsGood,PaymentNumber,"")</f>
        <v/>
      </c>
      <c r="B214" s="91" t="str">
        <f>IF(LoanIsNotPaid*LoanIsGood,PaymentDate,"")</f>
        <v/>
      </c>
      <c r="C214" s="92" t="str">
        <f>IF(LoanIsNotPaid*LoanIsGood,LoanValue,"")</f>
        <v/>
      </c>
      <c r="D214" s="92" t="str">
        <f>IF(LoanIsNotPaid*LoanIsGood,MonthlyPayment,"")</f>
        <v/>
      </c>
      <c r="E214" s="92" t="str">
        <f>IF(LoanIsNotPaid*LoanIsGood,Principal,"")</f>
        <v/>
      </c>
      <c r="F214" s="92" t="str">
        <f t="shared" si="5"/>
        <v/>
      </c>
      <c r="G214" s="92" t="str">
        <f>IF(LoanIsNotPaid*LoanIsGood,EndingBalance,"")</f>
        <v/>
      </c>
    </row>
    <row r="215" spans="1:7" x14ac:dyDescent="0.35">
      <c r="A215" s="90" t="str">
        <f>IF(LoanIsNotPaid*LoanIsGood,PaymentNumber,"")</f>
        <v/>
      </c>
      <c r="B215" s="91" t="str">
        <f>IF(LoanIsNotPaid*LoanIsGood,PaymentDate,"")</f>
        <v/>
      </c>
      <c r="C215" s="92" t="str">
        <f>IF(LoanIsNotPaid*LoanIsGood,LoanValue,"")</f>
        <v/>
      </c>
      <c r="D215" s="92" t="str">
        <f>IF(LoanIsNotPaid*LoanIsGood,MonthlyPayment,"")</f>
        <v/>
      </c>
      <c r="E215" s="92" t="str">
        <f>IF(LoanIsNotPaid*LoanIsGood,Principal,"")</f>
        <v/>
      </c>
      <c r="F215" s="92" t="str">
        <f t="shared" si="5"/>
        <v/>
      </c>
      <c r="G215" s="92" t="str">
        <f>IF(LoanIsNotPaid*LoanIsGood,EndingBalance,"")</f>
        <v/>
      </c>
    </row>
    <row r="216" spans="1:7" x14ac:dyDescent="0.35">
      <c r="A216" s="90" t="str">
        <f>IF(LoanIsNotPaid*LoanIsGood,PaymentNumber,"")</f>
        <v/>
      </c>
      <c r="B216" s="91" t="str">
        <f>IF(LoanIsNotPaid*LoanIsGood,PaymentDate,"")</f>
        <v/>
      </c>
      <c r="C216" s="92" t="str">
        <f>IF(LoanIsNotPaid*LoanIsGood,LoanValue,"")</f>
        <v/>
      </c>
      <c r="D216" s="92" t="str">
        <f>IF(LoanIsNotPaid*LoanIsGood,MonthlyPayment,"")</f>
        <v/>
      </c>
      <c r="E216" s="92" t="str">
        <f>IF(LoanIsNotPaid*LoanIsGood,Principal,"")</f>
        <v/>
      </c>
      <c r="F216" s="92" t="str">
        <f t="shared" si="5"/>
        <v/>
      </c>
      <c r="G216" s="92" t="str">
        <f>IF(LoanIsNotPaid*LoanIsGood,EndingBalance,"")</f>
        <v/>
      </c>
    </row>
    <row r="217" spans="1:7" x14ac:dyDescent="0.35">
      <c r="A217" s="90" t="str">
        <f>IF(LoanIsNotPaid*LoanIsGood,PaymentNumber,"")</f>
        <v/>
      </c>
      <c r="B217" s="91" t="str">
        <f>IF(LoanIsNotPaid*LoanIsGood,PaymentDate,"")</f>
        <v/>
      </c>
      <c r="C217" s="92" t="str">
        <f>IF(LoanIsNotPaid*LoanIsGood,LoanValue,"")</f>
        <v/>
      </c>
      <c r="D217" s="92" t="str">
        <f>IF(LoanIsNotPaid*LoanIsGood,MonthlyPayment,"")</f>
        <v/>
      </c>
      <c r="E217" s="92" t="str">
        <f>IF(LoanIsNotPaid*LoanIsGood,Principal,"")</f>
        <v/>
      </c>
      <c r="F217" s="92" t="str">
        <f t="shared" si="5"/>
        <v/>
      </c>
      <c r="G217" s="92" t="str">
        <f>IF(LoanIsNotPaid*LoanIsGood,EndingBalance,"")</f>
        <v/>
      </c>
    </row>
    <row r="218" spans="1:7" x14ac:dyDescent="0.35">
      <c r="A218" s="90" t="str">
        <f>IF(LoanIsNotPaid*LoanIsGood,PaymentNumber,"")</f>
        <v/>
      </c>
      <c r="B218" s="91" t="str">
        <f>IF(LoanIsNotPaid*LoanIsGood,PaymentDate,"")</f>
        <v/>
      </c>
      <c r="C218" s="92" t="str">
        <f>IF(LoanIsNotPaid*LoanIsGood,LoanValue,"")</f>
        <v/>
      </c>
      <c r="D218" s="92" t="str">
        <f>IF(LoanIsNotPaid*LoanIsGood,MonthlyPayment,"")</f>
        <v/>
      </c>
      <c r="E218" s="92" t="str">
        <f>IF(LoanIsNotPaid*LoanIsGood,Principal,"")</f>
        <v/>
      </c>
      <c r="F218" s="92" t="str">
        <f t="shared" si="5"/>
        <v/>
      </c>
      <c r="G218" s="92" t="str">
        <f>IF(LoanIsNotPaid*LoanIsGood,EndingBalance,"")</f>
        <v/>
      </c>
    </row>
    <row r="219" spans="1:7" x14ac:dyDescent="0.35">
      <c r="A219" s="90" t="str">
        <f>IF(LoanIsNotPaid*LoanIsGood,PaymentNumber,"")</f>
        <v/>
      </c>
      <c r="B219" s="91" t="str">
        <f>IF(LoanIsNotPaid*LoanIsGood,PaymentDate,"")</f>
        <v/>
      </c>
      <c r="C219" s="92" t="str">
        <f>IF(LoanIsNotPaid*LoanIsGood,LoanValue,"")</f>
        <v/>
      </c>
      <c r="D219" s="92" t="str">
        <f>IF(LoanIsNotPaid*LoanIsGood,MonthlyPayment,"")</f>
        <v/>
      </c>
      <c r="E219" s="92" t="str">
        <f>IF(LoanIsNotPaid*LoanIsGood,Principal,"")</f>
        <v/>
      </c>
      <c r="F219" s="92" t="str">
        <f t="shared" si="5"/>
        <v/>
      </c>
      <c r="G219" s="92" t="str">
        <f>IF(LoanIsNotPaid*LoanIsGood,EndingBalance,"")</f>
        <v/>
      </c>
    </row>
    <row r="220" spans="1:7" x14ac:dyDescent="0.35">
      <c r="A220" s="90" t="str">
        <f>IF(LoanIsNotPaid*LoanIsGood,PaymentNumber,"")</f>
        <v/>
      </c>
      <c r="B220" s="91" t="str">
        <f>IF(LoanIsNotPaid*LoanIsGood,PaymentDate,"")</f>
        <v/>
      </c>
      <c r="C220" s="92" t="str">
        <f>IF(LoanIsNotPaid*LoanIsGood,LoanValue,"")</f>
        <v/>
      </c>
      <c r="D220" s="92" t="str">
        <f>IF(LoanIsNotPaid*LoanIsGood,MonthlyPayment,"")</f>
        <v/>
      </c>
      <c r="E220" s="92" t="str">
        <f>IF(LoanIsNotPaid*LoanIsGood,Principal,"")</f>
        <v/>
      </c>
      <c r="F220" s="92" t="str">
        <f t="shared" si="5"/>
        <v/>
      </c>
      <c r="G220" s="92" t="str">
        <f>IF(LoanIsNotPaid*LoanIsGood,EndingBalance,"")</f>
        <v/>
      </c>
    </row>
    <row r="221" spans="1:7" x14ac:dyDescent="0.35">
      <c r="A221" s="90" t="str">
        <f>IF(LoanIsNotPaid*LoanIsGood,PaymentNumber,"")</f>
        <v/>
      </c>
      <c r="B221" s="91" t="str">
        <f>IF(LoanIsNotPaid*LoanIsGood,PaymentDate,"")</f>
        <v/>
      </c>
      <c r="C221" s="92" t="str">
        <f>IF(LoanIsNotPaid*LoanIsGood,LoanValue,"")</f>
        <v/>
      </c>
      <c r="D221" s="92" t="str">
        <f>IF(LoanIsNotPaid*LoanIsGood,MonthlyPayment,"")</f>
        <v/>
      </c>
      <c r="E221" s="92" t="str">
        <f>IF(LoanIsNotPaid*LoanIsGood,Principal,"")</f>
        <v/>
      </c>
      <c r="F221" s="92" t="str">
        <f t="shared" si="5"/>
        <v/>
      </c>
      <c r="G221" s="92" t="str">
        <f>IF(LoanIsNotPaid*LoanIsGood,EndingBalance,"")</f>
        <v/>
      </c>
    </row>
    <row r="222" spans="1:7" x14ac:dyDescent="0.35">
      <c r="A222" s="90" t="str">
        <f>IF(LoanIsNotPaid*LoanIsGood,PaymentNumber,"")</f>
        <v/>
      </c>
      <c r="B222" s="91" t="str">
        <f>IF(LoanIsNotPaid*LoanIsGood,PaymentDate,"")</f>
        <v/>
      </c>
      <c r="C222" s="92" t="str">
        <f>IF(LoanIsNotPaid*LoanIsGood,LoanValue,"")</f>
        <v/>
      </c>
      <c r="D222" s="92" t="str">
        <f>IF(LoanIsNotPaid*LoanIsGood,MonthlyPayment,"")</f>
        <v/>
      </c>
      <c r="E222" s="92" t="str">
        <f>IF(LoanIsNotPaid*LoanIsGood,Principal,"")</f>
        <v/>
      </c>
      <c r="F222" s="92" t="str">
        <f t="shared" si="5"/>
        <v/>
      </c>
      <c r="G222" s="92" t="str">
        <f>IF(LoanIsNotPaid*LoanIsGood,EndingBalance,"")</f>
        <v/>
      </c>
    </row>
    <row r="223" spans="1:7" x14ac:dyDescent="0.35">
      <c r="A223" s="90" t="str">
        <f>IF(LoanIsNotPaid*LoanIsGood,PaymentNumber,"")</f>
        <v/>
      </c>
      <c r="B223" s="91" t="str">
        <f>IF(LoanIsNotPaid*LoanIsGood,PaymentDate,"")</f>
        <v/>
      </c>
      <c r="C223" s="92" t="str">
        <f>IF(LoanIsNotPaid*LoanIsGood,LoanValue,"")</f>
        <v/>
      </c>
      <c r="D223" s="92" t="str">
        <f>IF(LoanIsNotPaid*LoanIsGood,MonthlyPayment,"")</f>
        <v/>
      </c>
      <c r="E223" s="92" t="str">
        <f>IF(LoanIsNotPaid*LoanIsGood,Principal,"")</f>
        <v/>
      </c>
      <c r="F223" s="92" t="str">
        <f t="shared" si="5"/>
        <v/>
      </c>
      <c r="G223" s="92" t="str">
        <f>IF(LoanIsNotPaid*LoanIsGood,EndingBalance,"")</f>
        <v/>
      </c>
    </row>
    <row r="224" spans="1:7" x14ac:dyDescent="0.35">
      <c r="A224" s="90" t="str">
        <f>IF(LoanIsNotPaid*LoanIsGood,PaymentNumber,"")</f>
        <v/>
      </c>
      <c r="B224" s="91" t="str">
        <f>IF(LoanIsNotPaid*LoanIsGood,PaymentDate,"")</f>
        <v/>
      </c>
      <c r="C224" s="92" t="str">
        <f>IF(LoanIsNotPaid*LoanIsGood,LoanValue,"")</f>
        <v/>
      </c>
      <c r="D224" s="92" t="str">
        <f>IF(LoanIsNotPaid*LoanIsGood,MonthlyPayment,"")</f>
        <v/>
      </c>
      <c r="E224" s="92" t="str">
        <f>IF(LoanIsNotPaid*LoanIsGood,Principal,"")</f>
        <v/>
      </c>
      <c r="F224" s="92" t="str">
        <f t="shared" si="5"/>
        <v/>
      </c>
      <c r="G224" s="92" t="str">
        <f>IF(LoanIsNotPaid*LoanIsGood,EndingBalance,"")</f>
        <v/>
      </c>
    </row>
    <row r="225" spans="1:7" x14ac:dyDescent="0.35">
      <c r="A225" s="90" t="str">
        <f>IF(LoanIsNotPaid*LoanIsGood,PaymentNumber,"")</f>
        <v/>
      </c>
      <c r="B225" s="91" t="str">
        <f>IF(LoanIsNotPaid*LoanIsGood,PaymentDate,"")</f>
        <v/>
      </c>
      <c r="C225" s="92" t="str">
        <f>IF(LoanIsNotPaid*LoanIsGood,LoanValue,"")</f>
        <v/>
      </c>
      <c r="D225" s="92" t="str">
        <f>IF(LoanIsNotPaid*LoanIsGood,MonthlyPayment,"")</f>
        <v/>
      </c>
      <c r="E225" s="92" t="str">
        <f>IF(LoanIsNotPaid*LoanIsGood,Principal,"")</f>
        <v/>
      </c>
      <c r="F225" s="92" t="str">
        <f t="shared" si="5"/>
        <v/>
      </c>
      <c r="G225" s="92" t="str">
        <f>IF(LoanIsNotPaid*LoanIsGood,EndingBalance,"")</f>
        <v/>
      </c>
    </row>
    <row r="226" spans="1:7" x14ac:dyDescent="0.35">
      <c r="A226" s="90" t="str">
        <f>IF(LoanIsNotPaid*LoanIsGood,PaymentNumber,"")</f>
        <v/>
      </c>
      <c r="B226" s="91" t="str">
        <f>IF(LoanIsNotPaid*LoanIsGood,PaymentDate,"")</f>
        <v/>
      </c>
      <c r="C226" s="92" t="str">
        <f>IF(LoanIsNotPaid*LoanIsGood,LoanValue,"")</f>
        <v/>
      </c>
      <c r="D226" s="92" t="str">
        <f>IF(LoanIsNotPaid*LoanIsGood,MonthlyPayment,"")</f>
        <v/>
      </c>
      <c r="E226" s="92" t="str">
        <f>IF(LoanIsNotPaid*LoanIsGood,Principal,"")</f>
        <v/>
      </c>
      <c r="F226" s="92" t="str">
        <f t="shared" si="5"/>
        <v/>
      </c>
      <c r="G226" s="92" t="str">
        <f>IF(LoanIsNotPaid*LoanIsGood,EndingBalance,"")</f>
        <v/>
      </c>
    </row>
    <row r="227" spans="1:7" x14ac:dyDescent="0.35">
      <c r="A227" s="90" t="str">
        <f>IF(LoanIsNotPaid*LoanIsGood,PaymentNumber,"")</f>
        <v/>
      </c>
      <c r="B227" s="91" t="str">
        <f>IF(LoanIsNotPaid*LoanIsGood,PaymentDate,"")</f>
        <v/>
      </c>
      <c r="C227" s="92" t="str">
        <f>IF(LoanIsNotPaid*LoanIsGood,LoanValue,"")</f>
        <v/>
      </c>
      <c r="D227" s="92" t="str">
        <f>IF(LoanIsNotPaid*LoanIsGood,MonthlyPayment,"")</f>
        <v/>
      </c>
      <c r="E227" s="92" t="str">
        <f>IF(LoanIsNotPaid*LoanIsGood,Principal,"")</f>
        <v/>
      </c>
      <c r="F227" s="92" t="str">
        <f t="shared" si="5"/>
        <v/>
      </c>
      <c r="G227" s="92" t="str">
        <f>IF(LoanIsNotPaid*LoanIsGood,EndingBalance,"")</f>
        <v/>
      </c>
    </row>
    <row r="228" spans="1:7" x14ac:dyDescent="0.35">
      <c r="A228" s="90" t="str">
        <f>IF(LoanIsNotPaid*LoanIsGood,PaymentNumber,"")</f>
        <v/>
      </c>
      <c r="B228" s="91" t="str">
        <f>IF(LoanIsNotPaid*LoanIsGood,PaymentDate,"")</f>
        <v/>
      </c>
      <c r="C228" s="92" t="str">
        <f>IF(LoanIsNotPaid*LoanIsGood,LoanValue,"")</f>
        <v/>
      </c>
      <c r="D228" s="92" t="str">
        <f>IF(LoanIsNotPaid*LoanIsGood,MonthlyPayment,"")</f>
        <v/>
      </c>
      <c r="E228" s="92" t="str">
        <f>IF(LoanIsNotPaid*LoanIsGood,Principal,"")</f>
        <v/>
      </c>
      <c r="F228" s="92" t="str">
        <f t="shared" si="5"/>
        <v/>
      </c>
      <c r="G228" s="92" t="str">
        <f>IF(LoanIsNotPaid*LoanIsGood,EndingBalance,"")</f>
        <v/>
      </c>
    </row>
    <row r="229" spans="1:7" x14ac:dyDescent="0.35">
      <c r="A229" s="90" t="str">
        <f>IF(LoanIsNotPaid*LoanIsGood,PaymentNumber,"")</f>
        <v/>
      </c>
      <c r="B229" s="91" t="str">
        <f>IF(LoanIsNotPaid*LoanIsGood,PaymentDate,"")</f>
        <v/>
      </c>
      <c r="C229" s="92" t="str">
        <f>IF(LoanIsNotPaid*LoanIsGood,LoanValue,"")</f>
        <v/>
      </c>
      <c r="D229" s="92" t="str">
        <f>IF(LoanIsNotPaid*LoanIsGood,MonthlyPayment,"")</f>
        <v/>
      </c>
      <c r="E229" s="92" t="str">
        <f>IF(LoanIsNotPaid*LoanIsGood,Principal,"")</f>
        <v/>
      </c>
      <c r="F229" s="92" t="str">
        <f t="shared" si="5"/>
        <v/>
      </c>
      <c r="G229" s="92" t="str">
        <f>IF(LoanIsNotPaid*LoanIsGood,EndingBalance,"")</f>
        <v/>
      </c>
    </row>
    <row r="230" spans="1:7" x14ac:dyDescent="0.35">
      <c r="A230" s="90" t="str">
        <f>IF(LoanIsNotPaid*LoanIsGood,PaymentNumber,"")</f>
        <v/>
      </c>
      <c r="B230" s="91" t="str">
        <f>IF(LoanIsNotPaid*LoanIsGood,PaymentDate,"")</f>
        <v/>
      </c>
      <c r="C230" s="92" t="str">
        <f>IF(LoanIsNotPaid*LoanIsGood,LoanValue,"")</f>
        <v/>
      </c>
      <c r="D230" s="92" t="str">
        <f>IF(LoanIsNotPaid*LoanIsGood,MonthlyPayment,"")</f>
        <v/>
      </c>
      <c r="E230" s="92" t="str">
        <f>IF(LoanIsNotPaid*LoanIsGood,Principal,"")</f>
        <v/>
      </c>
      <c r="F230" s="92" t="str">
        <f t="shared" si="5"/>
        <v/>
      </c>
      <c r="G230" s="92" t="str">
        <f>IF(LoanIsNotPaid*LoanIsGood,EndingBalance,"")</f>
        <v/>
      </c>
    </row>
    <row r="231" spans="1:7" x14ac:dyDescent="0.35">
      <c r="A231" s="90" t="str">
        <f>IF(LoanIsNotPaid*LoanIsGood,PaymentNumber,"")</f>
        <v/>
      </c>
      <c r="B231" s="91" t="str">
        <f>IF(LoanIsNotPaid*LoanIsGood,PaymentDate,"")</f>
        <v/>
      </c>
      <c r="C231" s="92" t="str">
        <f>IF(LoanIsNotPaid*LoanIsGood,LoanValue,"")</f>
        <v/>
      </c>
      <c r="D231" s="92" t="str">
        <f>IF(LoanIsNotPaid*LoanIsGood,MonthlyPayment,"")</f>
        <v/>
      </c>
      <c r="E231" s="92" t="str">
        <f>IF(LoanIsNotPaid*LoanIsGood,Principal,"")</f>
        <v/>
      </c>
      <c r="F231" s="92" t="str">
        <f t="shared" si="5"/>
        <v/>
      </c>
      <c r="G231" s="92" t="str">
        <f>IF(LoanIsNotPaid*LoanIsGood,EndingBalance,"")</f>
        <v/>
      </c>
    </row>
    <row r="232" spans="1:7" x14ac:dyDescent="0.35">
      <c r="A232" s="90" t="str">
        <f>IF(LoanIsNotPaid*LoanIsGood,PaymentNumber,"")</f>
        <v/>
      </c>
      <c r="B232" s="91" t="str">
        <f>IF(LoanIsNotPaid*LoanIsGood,PaymentDate,"")</f>
        <v/>
      </c>
      <c r="C232" s="92" t="str">
        <f>IF(LoanIsNotPaid*LoanIsGood,LoanValue,"")</f>
        <v/>
      </c>
      <c r="D232" s="92" t="str">
        <f>IF(LoanIsNotPaid*LoanIsGood,MonthlyPayment,"")</f>
        <v/>
      </c>
      <c r="E232" s="92" t="str">
        <f>IF(LoanIsNotPaid*LoanIsGood,Principal,"")</f>
        <v/>
      </c>
      <c r="F232" s="92" t="str">
        <f t="shared" si="5"/>
        <v/>
      </c>
      <c r="G232" s="92" t="str">
        <f>IF(LoanIsNotPaid*LoanIsGood,EndingBalance,"")</f>
        <v/>
      </c>
    </row>
    <row r="233" spans="1:7" x14ac:dyDescent="0.35">
      <c r="A233" s="90" t="str">
        <f>IF(LoanIsNotPaid*LoanIsGood,PaymentNumber,"")</f>
        <v/>
      </c>
      <c r="B233" s="91" t="str">
        <f>IF(LoanIsNotPaid*LoanIsGood,PaymentDate,"")</f>
        <v/>
      </c>
      <c r="C233" s="92" t="str">
        <f>IF(LoanIsNotPaid*LoanIsGood,LoanValue,"")</f>
        <v/>
      </c>
      <c r="D233" s="92" t="str">
        <f>IF(LoanIsNotPaid*LoanIsGood,MonthlyPayment,"")</f>
        <v/>
      </c>
      <c r="E233" s="92" t="str">
        <f>IF(LoanIsNotPaid*LoanIsGood,Principal,"")</f>
        <v/>
      </c>
      <c r="F233" s="92" t="str">
        <f t="shared" si="5"/>
        <v/>
      </c>
      <c r="G233" s="92" t="str">
        <f>IF(LoanIsNotPaid*LoanIsGood,EndingBalance,"")</f>
        <v/>
      </c>
    </row>
    <row r="234" spans="1:7" x14ac:dyDescent="0.35">
      <c r="A234" s="90" t="str">
        <f>IF(LoanIsNotPaid*LoanIsGood,PaymentNumber,"")</f>
        <v/>
      </c>
      <c r="B234" s="91" t="str">
        <f>IF(LoanIsNotPaid*LoanIsGood,PaymentDate,"")</f>
        <v/>
      </c>
      <c r="C234" s="92" t="str">
        <f>IF(LoanIsNotPaid*LoanIsGood,LoanValue,"")</f>
        <v/>
      </c>
      <c r="D234" s="92" t="str">
        <f>IF(LoanIsNotPaid*LoanIsGood,MonthlyPayment,"")</f>
        <v/>
      </c>
      <c r="E234" s="92" t="str">
        <f>IF(LoanIsNotPaid*LoanIsGood,Principal,"")</f>
        <v/>
      </c>
      <c r="F234" s="92" t="str">
        <f t="shared" si="5"/>
        <v/>
      </c>
      <c r="G234" s="92" t="str">
        <f>IF(LoanIsNotPaid*LoanIsGood,EndingBalance,"")</f>
        <v/>
      </c>
    </row>
    <row r="235" spans="1:7" x14ac:dyDescent="0.35">
      <c r="A235" s="90" t="str">
        <f>IF(LoanIsNotPaid*LoanIsGood,PaymentNumber,"")</f>
        <v/>
      </c>
      <c r="B235" s="91" t="str">
        <f>IF(LoanIsNotPaid*LoanIsGood,PaymentDate,"")</f>
        <v/>
      </c>
      <c r="C235" s="92" t="str">
        <f>IF(LoanIsNotPaid*LoanIsGood,LoanValue,"")</f>
        <v/>
      </c>
      <c r="D235" s="92" t="str">
        <f>IF(LoanIsNotPaid*LoanIsGood,MonthlyPayment,"")</f>
        <v/>
      </c>
      <c r="E235" s="92" t="str">
        <f>IF(LoanIsNotPaid*LoanIsGood,Principal,"")</f>
        <v/>
      </c>
      <c r="F235" s="92" t="str">
        <f t="shared" si="5"/>
        <v/>
      </c>
      <c r="G235" s="92" t="str">
        <f>IF(LoanIsNotPaid*LoanIsGood,EndingBalance,"")</f>
        <v/>
      </c>
    </row>
    <row r="236" spans="1:7" x14ac:dyDescent="0.35">
      <c r="A236" s="90" t="str">
        <f>IF(LoanIsNotPaid*LoanIsGood,PaymentNumber,"")</f>
        <v/>
      </c>
      <c r="B236" s="91" t="str">
        <f>IF(LoanIsNotPaid*LoanIsGood,PaymentDate,"")</f>
        <v/>
      </c>
      <c r="C236" s="92" t="str">
        <f>IF(LoanIsNotPaid*LoanIsGood,LoanValue,"")</f>
        <v/>
      </c>
      <c r="D236" s="92" t="str">
        <f>IF(LoanIsNotPaid*LoanIsGood,MonthlyPayment,"")</f>
        <v/>
      </c>
      <c r="E236" s="92" t="str">
        <f>IF(LoanIsNotPaid*LoanIsGood,Principal,"")</f>
        <v/>
      </c>
      <c r="F236" s="92" t="str">
        <f t="shared" si="5"/>
        <v/>
      </c>
      <c r="G236" s="92" t="str">
        <f>IF(LoanIsNotPaid*LoanIsGood,EndingBalance,"")</f>
        <v/>
      </c>
    </row>
    <row r="237" spans="1:7" x14ac:dyDescent="0.35">
      <c r="A237" s="90" t="str">
        <f>IF(LoanIsNotPaid*LoanIsGood,PaymentNumber,"")</f>
        <v/>
      </c>
      <c r="B237" s="91" t="str">
        <f>IF(LoanIsNotPaid*LoanIsGood,PaymentDate,"")</f>
        <v/>
      </c>
      <c r="C237" s="92" t="str">
        <f>IF(LoanIsNotPaid*LoanIsGood,LoanValue,"")</f>
        <v/>
      </c>
      <c r="D237" s="92" t="str">
        <f>IF(LoanIsNotPaid*LoanIsGood,MonthlyPayment,"")</f>
        <v/>
      </c>
      <c r="E237" s="92" t="str">
        <f>IF(LoanIsNotPaid*LoanIsGood,Principal,"")</f>
        <v/>
      </c>
      <c r="F237" s="92" t="str">
        <f t="shared" si="5"/>
        <v/>
      </c>
      <c r="G237" s="92" t="str">
        <f>IF(LoanIsNotPaid*LoanIsGood,EndingBalance,"")</f>
        <v/>
      </c>
    </row>
    <row r="238" spans="1:7" x14ac:dyDescent="0.35">
      <c r="A238" s="90" t="str">
        <f>IF(LoanIsNotPaid*LoanIsGood,PaymentNumber,"")</f>
        <v/>
      </c>
      <c r="B238" s="91" t="str">
        <f>IF(LoanIsNotPaid*LoanIsGood,PaymentDate,"")</f>
        <v/>
      </c>
      <c r="C238" s="92" t="str">
        <f>IF(LoanIsNotPaid*LoanIsGood,LoanValue,"")</f>
        <v/>
      </c>
      <c r="D238" s="92" t="str">
        <f>IF(LoanIsNotPaid*LoanIsGood,MonthlyPayment,"")</f>
        <v/>
      </c>
      <c r="E238" s="92" t="str">
        <f>IF(LoanIsNotPaid*LoanIsGood,Principal,"")</f>
        <v/>
      </c>
      <c r="F238" s="92" t="str">
        <f t="shared" si="5"/>
        <v/>
      </c>
      <c r="G238" s="92" t="str">
        <f>IF(LoanIsNotPaid*LoanIsGood,EndingBalance,"")</f>
        <v/>
      </c>
    </row>
    <row r="239" spans="1:7" x14ac:dyDescent="0.35">
      <c r="A239" s="90" t="str">
        <f>IF(LoanIsNotPaid*LoanIsGood,PaymentNumber,"")</f>
        <v/>
      </c>
      <c r="B239" s="91" t="str">
        <f>IF(LoanIsNotPaid*LoanIsGood,PaymentDate,"")</f>
        <v/>
      </c>
      <c r="C239" s="92" t="str">
        <f>IF(LoanIsNotPaid*LoanIsGood,LoanValue,"")</f>
        <v/>
      </c>
      <c r="D239" s="92" t="str">
        <f>IF(LoanIsNotPaid*LoanIsGood,MonthlyPayment,"")</f>
        <v/>
      </c>
      <c r="E239" s="92" t="str">
        <f>IF(LoanIsNotPaid*LoanIsGood,Principal,"")</f>
        <v/>
      </c>
      <c r="F239" s="92" t="str">
        <f t="shared" si="5"/>
        <v/>
      </c>
      <c r="G239" s="92" t="str">
        <f>IF(LoanIsNotPaid*LoanIsGood,EndingBalance,"")</f>
        <v/>
      </c>
    </row>
    <row r="240" spans="1:7" x14ac:dyDescent="0.35">
      <c r="A240" s="90" t="str">
        <f>IF(LoanIsNotPaid*LoanIsGood,PaymentNumber,"")</f>
        <v/>
      </c>
      <c r="B240" s="91" t="str">
        <f>IF(LoanIsNotPaid*LoanIsGood,PaymentDate,"")</f>
        <v/>
      </c>
      <c r="C240" s="92" t="str">
        <f>IF(LoanIsNotPaid*LoanIsGood,LoanValue,"")</f>
        <v/>
      </c>
      <c r="D240" s="92" t="str">
        <f>IF(LoanIsNotPaid*LoanIsGood,MonthlyPayment,"")</f>
        <v/>
      </c>
      <c r="E240" s="92" t="str">
        <f>IF(LoanIsNotPaid*LoanIsGood,Principal,"")</f>
        <v/>
      </c>
      <c r="F240" s="92" t="str">
        <f t="shared" si="5"/>
        <v/>
      </c>
      <c r="G240" s="92" t="str">
        <f>IF(LoanIsNotPaid*LoanIsGood,EndingBalance,"")</f>
        <v/>
      </c>
    </row>
    <row r="241" spans="1:7" x14ac:dyDescent="0.35">
      <c r="A241" s="90" t="str">
        <f>IF(LoanIsNotPaid*LoanIsGood,PaymentNumber,"")</f>
        <v/>
      </c>
      <c r="B241" s="91" t="str">
        <f>IF(LoanIsNotPaid*LoanIsGood,PaymentDate,"")</f>
        <v/>
      </c>
      <c r="C241" s="92" t="str">
        <f>IF(LoanIsNotPaid*LoanIsGood,LoanValue,"")</f>
        <v/>
      </c>
      <c r="D241" s="92" t="str">
        <f>IF(LoanIsNotPaid*LoanIsGood,MonthlyPayment,"")</f>
        <v/>
      </c>
      <c r="E241" s="92" t="str">
        <f>IF(LoanIsNotPaid*LoanIsGood,Principal,"")</f>
        <v/>
      </c>
      <c r="F241" s="92" t="str">
        <f t="shared" si="5"/>
        <v/>
      </c>
      <c r="G241" s="92" t="str">
        <f>IF(LoanIsNotPaid*LoanIsGood,EndingBalance,"")</f>
        <v/>
      </c>
    </row>
    <row r="242" spans="1:7" x14ac:dyDescent="0.35">
      <c r="A242" s="90" t="str">
        <f>IF(LoanIsNotPaid*LoanIsGood,PaymentNumber,"")</f>
        <v/>
      </c>
      <c r="B242" s="91" t="str">
        <f>IF(LoanIsNotPaid*LoanIsGood,PaymentDate,"")</f>
        <v/>
      </c>
      <c r="C242" s="92" t="str">
        <f>IF(LoanIsNotPaid*LoanIsGood,LoanValue,"")</f>
        <v/>
      </c>
      <c r="D242" s="92" t="str">
        <f>IF(LoanIsNotPaid*LoanIsGood,MonthlyPayment,"")</f>
        <v/>
      </c>
      <c r="E242" s="92" t="str">
        <f>IF(LoanIsNotPaid*LoanIsGood,Principal,"")</f>
        <v/>
      </c>
      <c r="F242" s="92" t="str">
        <f t="shared" si="5"/>
        <v/>
      </c>
      <c r="G242" s="92" t="str">
        <f>IF(LoanIsNotPaid*LoanIsGood,EndingBalance,"")</f>
        <v/>
      </c>
    </row>
    <row r="243" spans="1:7" x14ac:dyDescent="0.35">
      <c r="A243" s="90" t="str">
        <f>IF(LoanIsNotPaid*LoanIsGood,PaymentNumber,"")</f>
        <v/>
      </c>
      <c r="B243" s="91" t="str">
        <f>IF(LoanIsNotPaid*LoanIsGood,PaymentDate,"")</f>
        <v/>
      </c>
      <c r="C243" s="92" t="str">
        <f>IF(LoanIsNotPaid*LoanIsGood,LoanValue,"")</f>
        <v/>
      </c>
      <c r="D243" s="92" t="str">
        <f>IF(LoanIsNotPaid*LoanIsGood,MonthlyPayment,"")</f>
        <v/>
      </c>
      <c r="E243" s="92" t="str">
        <f>IF(LoanIsNotPaid*LoanIsGood,Principal,"")</f>
        <v/>
      </c>
      <c r="F243" s="92" t="str">
        <f t="shared" si="5"/>
        <v/>
      </c>
      <c r="G243" s="92" t="str">
        <f>IF(LoanIsNotPaid*LoanIsGood,EndingBalance,"")</f>
        <v/>
      </c>
    </row>
    <row r="244" spans="1:7" x14ac:dyDescent="0.35">
      <c r="A244" s="90" t="str">
        <f>IF(LoanIsNotPaid*LoanIsGood,PaymentNumber,"")</f>
        <v/>
      </c>
      <c r="B244" s="91" t="str">
        <f>IF(LoanIsNotPaid*LoanIsGood,PaymentDate,"")</f>
        <v/>
      </c>
      <c r="C244" s="92" t="str">
        <f>IF(LoanIsNotPaid*LoanIsGood,LoanValue,"")</f>
        <v/>
      </c>
      <c r="D244" s="92" t="str">
        <f>IF(LoanIsNotPaid*LoanIsGood,MonthlyPayment,"")</f>
        <v/>
      </c>
      <c r="E244" s="92" t="str">
        <f>IF(LoanIsNotPaid*LoanIsGood,Principal,"")</f>
        <v/>
      </c>
      <c r="F244" s="92" t="str">
        <f t="shared" si="5"/>
        <v/>
      </c>
      <c r="G244" s="92" t="str">
        <f>IF(LoanIsNotPaid*LoanIsGood,EndingBalance,"")</f>
        <v/>
      </c>
    </row>
    <row r="245" spans="1:7" x14ac:dyDescent="0.35">
      <c r="A245" s="90" t="str">
        <f>IF(LoanIsNotPaid*LoanIsGood,PaymentNumber,"")</f>
        <v/>
      </c>
      <c r="B245" s="91" t="str">
        <f>IF(LoanIsNotPaid*LoanIsGood,PaymentDate,"")</f>
        <v/>
      </c>
      <c r="C245" s="92" t="str">
        <f>IF(LoanIsNotPaid*LoanIsGood,LoanValue,"")</f>
        <v/>
      </c>
      <c r="D245" s="92" t="str">
        <f>IF(LoanIsNotPaid*LoanIsGood,MonthlyPayment,"")</f>
        <v/>
      </c>
      <c r="E245" s="92" t="str">
        <f>IF(LoanIsNotPaid*LoanIsGood,Principal,"")</f>
        <v/>
      </c>
      <c r="F245" s="92" t="str">
        <f t="shared" si="5"/>
        <v/>
      </c>
      <c r="G245" s="92" t="str">
        <f>IF(LoanIsNotPaid*LoanIsGood,EndingBalance,"")</f>
        <v/>
      </c>
    </row>
    <row r="246" spans="1:7" x14ac:dyDescent="0.35">
      <c r="A246" s="90" t="str">
        <f>IF(LoanIsNotPaid*LoanIsGood,PaymentNumber,"")</f>
        <v/>
      </c>
      <c r="B246" s="91" t="str">
        <f>IF(LoanIsNotPaid*LoanIsGood,PaymentDate,"")</f>
        <v/>
      </c>
      <c r="C246" s="92" t="str">
        <f>IF(LoanIsNotPaid*LoanIsGood,LoanValue,"")</f>
        <v/>
      </c>
      <c r="D246" s="92" t="str">
        <f>IF(LoanIsNotPaid*LoanIsGood,MonthlyPayment,"")</f>
        <v/>
      </c>
      <c r="E246" s="92" t="str">
        <f>IF(LoanIsNotPaid*LoanIsGood,Principal,"")</f>
        <v/>
      </c>
      <c r="F246" s="92" t="str">
        <f t="shared" si="5"/>
        <v/>
      </c>
      <c r="G246" s="92" t="str">
        <f>IF(LoanIsNotPaid*LoanIsGood,EndingBalance,"")</f>
        <v/>
      </c>
    </row>
    <row r="247" spans="1:7" x14ac:dyDescent="0.35">
      <c r="A247" s="90" t="str">
        <f>IF(LoanIsNotPaid*LoanIsGood,PaymentNumber,"")</f>
        <v/>
      </c>
      <c r="B247" s="91" t="str">
        <f>IF(LoanIsNotPaid*LoanIsGood,PaymentDate,"")</f>
        <v/>
      </c>
      <c r="C247" s="92" t="str">
        <f>IF(LoanIsNotPaid*LoanIsGood,LoanValue,"")</f>
        <v/>
      </c>
      <c r="D247" s="92" t="str">
        <f>IF(LoanIsNotPaid*LoanIsGood,MonthlyPayment,"")</f>
        <v/>
      </c>
      <c r="E247" s="92" t="str">
        <f>IF(LoanIsNotPaid*LoanIsGood,Principal,"")</f>
        <v/>
      </c>
      <c r="F247" s="92" t="str">
        <f t="shared" si="5"/>
        <v/>
      </c>
      <c r="G247" s="92" t="str">
        <f>IF(LoanIsNotPaid*LoanIsGood,EndingBalance,"")</f>
        <v/>
      </c>
    </row>
    <row r="248" spans="1:7" x14ac:dyDescent="0.35">
      <c r="A248" s="90" t="str">
        <f>IF(LoanIsNotPaid*LoanIsGood,PaymentNumber,"")</f>
        <v/>
      </c>
      <c r="B248" s="91" t="str">
        <f>IF(LoanIsNotPaid*LoanIsGood,PaymentDate,"")</f>
        <v/>
      </c>
      <c r="C248" s="92" t="str">
        <f>IF(LoanIsNotPaid*LoanIsGood,LoanValue,"")</f>
        <v/>
      </c>
      <c r="D248" s="92" t="str">
        <f>IF(LoanIsNotPaid*LoanIsGood,MonthlyPayment,"")</f>
        <v/>
      </c>
      <c r="E248" s="92" t="str">
        <f>IF(LoanIsNotPaid*LoanIsGood,Principal,"")</f>
        <v/>
      </c>
      <c r="F248" s="92" t="str">
        <f t="shared" si="5"/>
        <v/>
      </c>
      <c r="G248" s="92" t="str">
        <f>IF(LoanIsNotPaid*LoanIsGood,EndingBalance,"")</f>
        <v/>
      </c>
    </row>
    <row r="249" spans="1:7" x14ac:dyDescent="0.35">
      <c r="A249" s="90" t="str">
        <f>IF(LoanIsNotPaid*LoanIsGood,PaymentNumber,"")</f>
        <v/>
      </c>
      <c r="B249" s="91" t="str">
        <f>IF(LoanIsNotPaid*LoanIsGood,PaymentDate,"")</f>
        <v/>
      </c>
      <c r="C249" s="92" t="str">
        <f>IF(LoanIsNotPaid*LoanIsGood,LoanValue,"")</f>
        <v/>
      </c>
      <c r="D249" s="92" t="str">
        <f>IF(LoanIsNotPaid*LoanIsGood,MonthlyPayment,"")</f>
        <v/>
      </c>
      <c r="E249" s="92" t="str">
        <f>IF(LoanIsNotPaid*LoanIsGood,Principal,"")</f>
        <v/>
      </c>
      <c r="F249" s="92" t="str">
        <f t="shared" si="5"/>
        <v/>
      </c>
      <c r="G249" s="92" t="str">
        <f>IF(LoanIsNotPaid*LoanIsGood,EndingBalance,"")</f>
        <v/>
      </c>
    </row>
    <row r="250" spans="1:7" x14ac:dyDescent="0.35">
      <c r="A250" s="90" t="str">
        <f>IF(LoanIsNotPaid*LoanIsGood,PaymentNumber,"")</f>
        <v/>
      </c>
      <c r="B250" s="91" t="str">
        <f>IF(LoanIsNotPaid*LoanIsGood,PaymentDate,"")</f>
        <v/>
      </c>
      <c r="C250" s="92" t="str">
        <f>IF(LoanIsNotPaid*LoanIsGood,LoanValue,"")</f>
        <v/>
      </c>
      <c r="D250" s="92" t="str">
        <f>IF(LoanIsNotPaid*LoanIsGood,MonthlyPayment,"")</f>
        <v/>
      </c>
      <c r="E250" s="92" t="str">
        <f>IF(LoanIsNotPaid*LoanIsGood,Principal,"")</f>
        <v/>
      </c>
      <c r="F250" s="92" t="str">
        <f t="shared" si="5"/>
        <v/>
      </c>
      <c r="G250" s="92" t="str">
        <f>IF(LoanIsNotPaid*LoanIsGood,EndingBalance,"")</f>
        <v/>
      </c>
    </row>
    <row r="251" spans="1:7" x14ac:dyDescent="0.35">
      <c r="A251" s="90" t="str">
        <f>IF(LoanIsNotPaid*LoanIsGood,PaymentNumber,"")</f>
        <v/>
      </c>
      <c r="B251" s="91" t="str">
        <f>IF(LoanIsNotPaid*LoanIsGood,PaymentDate,"")</f>
        <v/>
      </c>
      <c r="C251" s="92" t="str">
        <f>IF(LoanIsNotPaid*LoanIsGood,LoanValue,"")</f>
        <v/>
      </c>
      <c r="D251" s="92" t="str">
        <f>IF(LoanIsNotPaid*LoanIsGood,MonthlyPayment,"")</f>
        <v/>
      </c>
      <c r="E251" s="92" t="str">
        <f>IF(LoanIsNotPaid*LoanIsGood,Principal,"")</f>
        <v/>
      </c>
      <c r="F251" s="92" t="str">
        <f t="shared" si="5"/>
        <v/>
      </c>
      <c r="G251" s="92" t="str">
        <f>IF(LoanIsNotPaid*LoanIsGood,EndingBalance,"")</f>
        <v/>
      </c>
    </row>
    <row r="252" spans="1:7" x14ac:dyDescent="0.35">
      <c r="A252" s="90" t="str">
        <f>IF(LoanIsNotPaid*LoanIsGood,PaymentNumber,"")</f>
        <v/>
      </c>
      <c r="B252" s="91" t="str">
        <f>IF(LoanIsNotPaid*LoanIsGood,PaymentDate,"")</f>
        <v/>
      </c>
      <c r="C252" s="92" t="str">
        <f>IF(LoanIsNotPaid*LoanIsGood,LoanValue,"")</f>
        <v/>
      </c>
      <c r="D252" s="92" t="str">
        <f>IF(LoanIsNotPaid*LoanIsGood,MonthlyPayment,"")</f>
        <v/>
      </c>
      <c r="E252" s="92" t="str">
        <f>IF(LoanIsNotPaid*LoanIsGood,Principal,"")</f>
        <v/>
      </c>
      <c r="F252" s="92" t="str">
        <f t="shared" si="5"/>
        <v/>
      </c>
      <c r="G252" s="92" t="str">
        <f>IF(LoanIsNotPaid*LoanIsGood,EndingBalance,"")</f>
        <v/>
      </c>
    </row>
    <row r="253" spans="1:7" x14ac:dyDescent="0.35">
      <c r="A253" s="90" t="str">
        <f>IF(LoanIsNotPaid*LoanIsGood,PaymentNumber,"")</f>
        <v/>
      </c>
      <c r="B253" s="91" t="str">
        <f>IF(LoanIsNotPaid*LoanIsGood,PaymentDate,"")</f>
        <v/>
      </c>
      <c r="C253" s="92" t="str">
        <f>IF(LoanIsNotPaid*LoanIsGood,LoanValue,"")</f>
        <v/>
      </c>
      <c r="D253" s="92" t="str">
        <f>IF(LoanIsNotPaid*LoanIsGood,MonthlyPayment,"")</f>
        <v/>
      </c>
      <c r="E253" s="92" t="str">
        <f>IF(LoanIsNotPaid*LoanIsGood,Principal,"")</f>
        <v/>
      </c>
      <c r="F253" s="92" t="str">
        <f t="shared" si="5"/>
        <v/>
      </c>
      <c r="G253" s="92" t="str">
        <f>IF(LoanIsNotPaid*LoanIsGood,EndingBalance,"")</f>
        <v/>
      </c>
    </row>
    <row r="254" spans="1:7" x14ac:dyDescent="0.35">
      <c r="A254" s="90" t="str">
        <f>IF(LoanIsNotPaid*LoanIsGood,PaymentNumber,"")</f>
        <v/>
      </c>
      <c r="B254" s="91" t="str">
        <f>IF(LoanIsNotPaid*LoanIsGood,PaymentDate,"")</f>
        <v/>
      </c>
      <c r="C254" s="92" t="str">
        <f>IF(LoanIsNotPaid*LoanIsGood,LoanValue,"")</f>
        <v/>
      </c>
      <c r="D254" s="92" t="str">
        <f>IF(LoanIsNotPaid*LoanIsGood,MonthlyPayment,"")</f>
        <v/>
      </c>
      <c r="E254" s="92" t="str">
        <f>IF(LoanIsNotPaid*LoanIsGood,Principal,"")</f>
        <v/>
      </c>
      <c r="F254" s="92" t="str">
        <f t="shared" si="5"/>
        <v/>
      </c>
      <c r="G254" s="92" t="str">
        <f>IF(LoanIsNotPaid*LoanIsGood,EndingBalance,"")</f>
        <v/>
      </c>
    </row>
    <row r="255" spans="1:7" x14ac:dyDescent="0.35">
      <c r="A255" s="90" t="str">
        <f>IF(LoanIsNotPaid*LoanIsGood,PaymentNumber,"")</f>
        <v/>
      </c>
      <c r="B255" s="91" t="str">
        <f>IF(LoanIsNotPaid*LoanIsGood,PaymentDate,"")</f>
        <v/>
      </c>
      <c r="C255" s="92" t="str">
        <f>IF(LoanIsNotPaid*LoanIsGood,LoanValue,"")</f>
        <v/>
      </c>
      <c r="D255" s="92" t="str">
        <f>IF(LoanIsNotPaid*LoanIsGood,MonthlyPayment,"")</f>
        <v/>
      </c>
      <c r="E255" s="92" t="str">
        <f>IF(LoanIsNotPaid*LoanIsGood,Principal,"")</f>
        <v/>
      </c>
      <c r="F255" s="92" t="str">
        <f t="shared" si="5"/>
        <v/>
      </c>
      <c r="G255" s="92" t="str">
        <f>IF(LoanIsNotPaid*LoanIsGood,EndingBalance,"")</f>
        <v/>
      </c>
    </row>
    <row r="256" spans="1:7" x14ac:dyDescent="0.35">
      <c r="A256" s="90" t="str">
        <f>IF(LoanIsNotPaid*LoanIsGood,PaymentNumber,"")</f>
        <v/>
      </c>
      <c r="B256" s="91" t="str">
        <f>IF(LoanIsNotPaid*LoanIsGood,PaymentDate,"")</f>
        <v/>
      </c>
      <c r="C256" s="92" t="str">
        <f>IF(LoanIsNotPaid*LoanIsGood,LoanValue,"")</f>
        <v/>
      </c>
      <c r="D256" s="92" t="str">
        <f>IF(LoanIsNotPaid*LoanIsGood,MonthlyPayment,"")</f>
        <v/>
      </c>
      <c r="E256" s="92" t="str">
        <f>IF(LoanIsNotPaid*LoanIsGood,Principal,"")</f>
        <v/>
      </c>
      <c r="F256" s="92" t="str">
        <f t="shared" si="5"/>
        <v/>
      </c>
      <c r="G256" s="92" t="str">
        <f>IF(LoanIsNotPaid*LoanIsGood,EndingBalance,"")</f>
        <v/>
      </c>
    </row>
    <row r="257" spans="1:7" x14ac:dyDescent="0.35">
      <c r="A257" s="90" t="str">
        <f>IF(LoanIsNotPaid*LoanIsGood,PaymentNumber,"")</f>
        <v/>
      </c>
      <c r="B257" s="91" t="str">
        <f>IF(LoanIsNotPaid*LoanIsGood,PaymentDate,"")</f>
        <v/>
      </c>
      <c r="C257" s="92" t="str">
        <f>IF(LoanIsNotPaid*LoanIsGood,LoanValue,"")</f>
        <v/>
      </c>
      <c r="D257" s="92" t="str">
        <f>IF(LoanIsNotPaid*LoanIsGood,MonthlyPayment,"")</f>
        <v/>
      </c>
      <c r="E257" s="92" t="str">
        <f>IF(LoanIsNotPaid*LoanIsGood,Principal,"")</f>
        <v/>
      </c>
      <c r="F257" s="92" t="str">
        <f t="shared" si="5"/>
        <v/>
      </c>
      <c r="G257" s="92" t="str">
        <f>IF(LoanIsNotPaid*LoanIsGood,EndingBalance,"")</f>
        <v/>
      </c>
    </row>
    <row r="258" spans="1:7" x14ac:dyDescent="0.35">
      <c r="A258" s="90" t="str">
        <f>IF(LoanIsNotPaid*LoanIsGood,PaymentNumber,"")</f>
        <v/>
      </c>
      <c r="B258" s="91" t="str">
        <f>IF(LoanIsNotPaid*LoanIsGood,PaymentDate,"")</f>
        <v/>
      </c>
      <c r="C258" s="92" t="str">
        <f>IF(LoanIsNotPaid*LoanIsGood,LoanValue,"")</f>
        <v/>
      </c>
      <c r="D258" s="92" t="str">
        <f>IF(LoanIsNotPaid*LoanIsGood,MonthlyPayment,"")</f>
        <v/>
      </c>
      <c r="E258" s="92" t="str">
        <f>IF(LoanIsNotPaid*LoanIsGood,Principal,"")</f>
        <v/>
      </c>
      <c r="F258" s="92" t="str">
        <f t="shared" si="5"/>
        <v/>
      </c>
      <c r="G258" s="92" t="str">
        <f>IF(LoanIsNotPaid*LoanIsGood,EndingBalance,"")</f>
        <v/>
      </c>
    </row>
    <row r="259" spans="1:7" x14ac:dyDescent="0.35">
      <c r="A259" s="90" t="str">
        <f>IF(LoanIsNotPaid*LoanIsGood,PaymentNumber,"")</f>
        <v/>
      </c>
      <c r="B259" s="91" t="str">
        <f>IF(LoanIsNotPaid*LoanIsGood,PaymentDate,"")</f>
        <v/>
      </c>
      <c r="C259" s="92" t="str">
        <f>IF(LoanIsNotPaid*LoanIsGood,LoanValue,"")</f>
        <v/>
      </c>
      <c r="D259" s="92" t="str">
        <f>IF(LoanIsNotPaid*LoanIsGood,MonthlyPayment,"")</f>
        <v/>
      </c>
      <c r="E259" s="92" t="str">
        <f>IF(LoanIsNotPaid*LoanIsGood,Principal,"")</f>
        <v/>
      </c>
      <c r="F259" s="92" t="str">
        <f t="shared" si="5"/>
        <v/>
      </c>
      <c r="G259" s="92" t="str">
        <f>IF(LoanIsNotPaid*LoanIsGood,EndingBalance,"")</f>
        <v/>
      </c>
    </row>
    <row r="260" spans="1:7" x14ac:dyDescent="0.35">
      <c r="A260" s="90" t="str">
        <f>IF(LoanIsNotPaid*LoanIsGood,PaymentNumber,"")</f>
        <v/>
      </c>
      <c r="B260" s="91" t="str">
        <f>IF(LoanIsNotPaid*LoanIsGood,PaymentDate,"")</f>
        <v/>
      </c>
      <c r="C260" s="92" t="str">
        <f>IF(LoanIsNotPaid*LoanIsGood,LoanValue,"")</f>
        <v/>
      </c>
      <c r="D260" s="92" t="str">
        <f>IF(LoanIsNotPaid*LoanIsGood,MonthlyPayment,"")</f>
        <v/>
      </c>
      <c r="E260" s="92" t="str">
        <f>IF(LoanIsNotPaid*LoanIsGood,Principal,"")</f>
        <v/>
      </c>
      <c r="F260" s="92" t="str">
        <f t="shared" si="5"/>
        <v/>
      </c>
      <c r="G260" s="92" t="str">
        <f>IF(LoanIsNotPaid*LoanIsGood,EndingBalance,"")</f>
        <v/>
      </c>
    </row>
    <row r="261" spans="1:7" x14ac:dyDescent="0.35">
      <c r="A261" s="90" t="str">
        <f>IF(LoanIsNotPaid*LoanIsGood,PaymentNumber,"")</f>
        <v/>
      </c>
      <c r="B261" s="91" t="str">
        <f>IF(LoanIsNotPaid*LoanIsGood,PaymentDate,"")</f>
        <v/>
      </c>
      <c r="C261" s="92" t="str">
        <f>IF(LoanIsNotPaid*LoanIsGood,LoanValue,"")</f>
        <v/>
      </c>
      <c r="D261" s="92" t="str">
        <f>IF(LoanIsNotPaid*LoanIsGood,MonthlyPayment,"")</f>
        <v/>
      </c>
      <c r="E261" s="92" t="str">
        <f>IF(LoanIsNotPaid*LoanIsGood,Principal,"")</f>
        <v/>
      </c>
      <c r="F261" s="92" t="str">
        <f t="shared" si="5"/>
        <v/>
      </c>
      <c r="G261" s="92" t="str">
        <f>IF(LoanIsNotPaid*LoanIsGood,EndingBalance,"")</f>
        <v/>
      </c>
    </row>
    <row r="262" spans="1:7" x14ac:dyDescent="0.35">
      <c r="A262" s="90" t="str">
        <f>IF(LoanIsNotPaid*LoanIsGood,PaymentNumber,"")</f>
        <v/>
      </c>
      <c r="B262" s="91" t="str">
        <f>IF(LoanIsNotPaid*LoanIsGood,PaymentDate,"")</f>
        <v/>
      </c>
      <c r="C262" s="92" t="str">
        <f>IF(LoanIsNotPaid*LoanIsGood,LoanValue,"")</f>
        <v/>
      </c>
      <c r="D262" s="92" t="str">
        <f>IF(LoanIsNotPaid*LoanIsGood,MonthlyPayment,"")</f>
        <v/>
      </c>
      <c r="E262" s="92" t="str">
        <f>IF(LoanIsNotPaid*LoanIsGood,Principal,"")</f>
        <v/>
      </c>
      <c r="F262" s="92" t="str">
        <f t="shared" si="5"/>
        <v/>
      </c>
      <c r="G262" s="92" t="str">
        <f>IF(LoanIsNotPaid*LoanIsGood,EndingBalance,"")</f>
        <v/>
      </c>
    </row>
    <row r="263" spans="1:7" x14ac:dyDescent="0.35">
      <c r="A263" s="90" t="str">
        <f>IF(LoanIsNotPaid*LoanIsGood,PaymentNumber,"")</f>
        <v/>
      </c>
      <c r="B263" s="91" t="str">
        <f>IF(LoanIsNotPaid*LoanIsGood,PaymentDate,"")</f>
        <v/>
      </c>
      <c r="C263" s="92" t="str">
        <f>IF(LoanIsNotPaid*LoanIsGood,LoanValue,"")</f>
        <v/>
      </c>
      <c r="D263" s="92" t="str">
        <f>IF(LoanIsNotPaid*LoanIsGood,MonthlyPayment,"")</f>
        <v/>
      </c>
      <c r="E263" s="92" t="str">
        <f>IF(LoanIsNotPaid*LoanIsGood,Principal,"")</f>
        <v/>
      </c>
      <c r="F263" s="92" t="str">
        <f t="shared" si="5"/>
        <v/>
      </c>
      <c r="G263" s="92" t="str">
        <f>IF(LoanIsNotPaid*LoanIsGood,EndingBalance,"")</f>
        <v/>
      </c>
    </row>
    <row r="264" spans="1:7" x14ac:dyDescent="0.35">
      <c r="A264" s="90" t="str">
        <f>IF(LoanIsNotPaid*LoanIsGood,PaymentNumber,"")</f>
        <v/>
      </c>
      <c r="B264" s="91" t="str">
        <f>IF(LoanIsNotPaid*LoanIsGood,PaymentDate,"")</f>
        <v/>
      </c>
      <c r="C264" s="92" t="str">
        <f>IF(LoanIsNotPaid*LoanIsGood,LoanValue,"")</f>
        <v/>
      </c>
      <c r="D264" s="92" t="str">
        <f>IF(LoanIsNotPaid*LoanIsGood,MonthlyPayment,"")</f>
        <v/>
      </c>
      <c r="E264" s="92" t="str">
        <f>IF(LoanIsNotPaid*LoanIsGood,Principal,"")</f>
        <v/>
      </c>
      <c r="F264" s="92" t="str">
        <f t="shared" si="5"/>
        <v/>
      </c>
      <c r="G264" s="92" t="str">
        <f>IF(LoanIsNotPaid*LoanIsGood,EndingBalance,"")</f>
        <v/>
      </c>
    </row>
    <row r="265" spans="1:7" x14ac:dyDescent="0.35">
      <c r="A265" s="90" t="str">
        <f>IF(LoanIsNotPaid*LoanIsGood,PaymentNumber,"")</f>
        <v/>
      </c>
      <c r="B265" s="91" t="str">
        <f>IF(LoanIsNotPaid*LoanIsGood,PaymentDate,"")</f>
        <v/>
      </c>
      <c r="C265" s="92" t="str">
        <f>IF(LoanIsNotPaid*LoanIsGood,LoanValue,"")</f>
        <v/>
      </c>
      <c r="D265" s="92" t="str">
        <f>IF(LoanIsNotPaid*LoanIsGood,MonthlyPayment,"")</f>
        <v/>
      </c>
      <c r="E265" s="92" t="str">
        <f>IF(LoanIsNotPaid*LoanIsGood,Principal,"")</f>
        <v/>
      </c>
      <c r="F265" s="92" t="str">
        <f t="shared" si="5"/>
        <v/>
      </c>
      <c r="G265" s="92" t="str">
        <f>IF(LoanIsNotPaid*LoanIsGood,EndingBalance,"")</f>
        <v/>
      </c>
    </row>
    <row r="266" spans="1:7" x14ac:dyDescent="0.35">
      <c r="A266" s="90" t="str">
        <f>IF(LoanIsNotPaid*LoanIsGood,PaymentNumber,"")</f>
        <v/>
      </c>
      <c r="B266" s="91" t="str">
        <f>IF(LoanIsNotPaid*LoanIsGood,PaymentDate,"")</f>
        <v/>
      </c>
      <c r="C266" s="92" t="str">
        <f>IF(LoanIsNotPaid*LoanIsGood,LoanValue,"")</f>
        <v/>
      </c>
      <c r="D266" s="92" t="str">
        <f>IF(LoanIsNotPaid*LoanIsGood,MonthlyPayment,"")</f>
        <v/>
      </c>
      <c r="E266" s="92" t="str">
        <f>IF(LoanIsNotPaid*LoanIsGood,Principal,"")</f>
        <v/>
      </c>
      <c r="F266" s="92" t="str">
        <f t="shared" si="5"/>
        <v/>
      </c>
      <c r="G266" s="92" t="str">
        <f>IF(LoanIsNotPaid*LoanIsGood,EndingBalance,"")</f>
        <v/>
      </c>
    </row>
    <row r="267" spans="1:7" x14ac:dyDescent="0.35">
      <c r="A267" s="90" t="str">
        <f>IF(LoanIsNotPaid*LoanIsGood,PaymentNumber,"")</f>
        <v/>
      </c>
      <c r="B267" s="91" t="str">
        <f>IF(LoanIsNotPaid*LoanIsGood,PaymentDate,"")</f>
        <v/>
      </c>
      <c r="C267" s="92" t="str">
        <f>IF(LoanIsNotPaid*LoanIsGood,LoanValue,"")</f>
        <v/>
      </c>
      <c r="D267" s="92" t="str">
        <f>IF(LoanIsNotPaid*LoanIsGood,MonthlyPayment,"")</f>
        <v/>
      </c>
      <c r="E267" s="92" t="str">
        <f>IF(LoanIsNotPaid*LoanIsGood,Principal,"")</f>
        <v/>
      </c>
      <c r="F267" s="92" t="str">
        <f>IF(LoanIsNotPaid*LoanIsGood,InterestAmt,"")</f>
        <v/>
      </c>
      <c r="G267" s="92" t="str">
        <f>IF(LoanIsNotPaid*LoanIsGood,EndingBalance,"")</f>
        <v/>
      </c>
    </row>
    <row r="268" spans="1:7" x14ac:dyDescent="0.35">
      <c r="A268" s="90" t="str">
        <f>IF(LoanIsNotPaid*LoanIsGood,PaymentNumber,"")</f>
        <v/>
      </c>
      <c r="B268" s="91" t="str">
        <f>IF(LoanIsNotPaid*LoanIsGood,PaymentDate,"")</f>
        <v/>
      </c>
      <c r="C268" s="92" t="str">
        <f>IF(LoanIsNotPaid*LoanIsGood,LoanValue,"")</f>
        <v/>
      </c>
      <c r="D268" s="92" t="str">
        <f>IF(LoanIsNotPaid*LoanIsGood,MonthlyPayment,"")</f>
        <v/>
      </c>
      <c r="E268" s="92" t="str">
        <f>IF(LoanIsNotPaid*LoanIsGood,Principal,"")</f>
        <v/>
      </c>
      <c r="F268" s="92" t="str">
        <f>IF(LoanIsNotPaid*LoanIsGood,InterestAmt,"")</f>
        <v/>
      </c>
      <c r="G268" s="92" t="str">
        <f>IF(LoanIsNotPaid*LoanIsGood,EndingBalance,"")</f>
        <v/>
      </c>
    </row>
    <row r="269" spans="1:7" x14ac:dyDescent="0.35">
      <c r="A269" s="90" t="str">
        <f>IF(LoanIsNotPaid*LoanIsGood,PaymentNumber,"")</f>
        <v/>
      </c>
      <c r="B269" s="91" t="str">
        <f>IF(LoanIsNotPaid*LoanIsGood,PaymentDate,"")</f>
        <v/>
      </c>
      <c r="C269" s="92" t="str">
        <f>IF(LoanIsNotPaid*LoanIsGood,LoanValue,"")</f>
        <v/>
      </c>
      <c r="D269" s="92" t="str">
        <f>IF(LoanIsNotPaid*LoanIsGood,MonthlyPayment,"")</f>
        <v/>
      </c>
      <c r="E269" s="92" t="str">
        <f>IF(LoanIsNotPaid*LoanIsGood,Principal,"")</f>
        <v/>
      </c>
      <c r="F269" s="92" t="str">
        <f>IF(LoanIsNotPaid*LoanIsGood,InterestAmt,"")</f>
        <v/>
      </c>
      <c r="G269" s="92" t="str">
        <f>IF(LoanIsNotPaid*LoanIsGood,EndingBalance,"")</f>
        <v/>
      </c>
    </row>
    <row r="270" spans="1:7" x14ac:dyDescent="0.35">
      <c r="A270" s="90" t="str">
        <f>IF(LoanIsNotPaid*LoanIsGood,PaymentNumber,"")</f>
        <v/>
      </c>
      <c r="B270" s="91" t="str">
        <f>IF(LoanIsNotPaid*LoanIsGood,PaymentDate,"")</f>
        <v/>
      </c>
      <c r="C270" s="92" t="str">
        <f>IF(LoanIsNotPaid*LoanIsGood,LoanValue,"")</f>
        <v/>
      </c>
      <c r="D270" s="92" t="str">
        <f>IF(LoanIsNotPaid*LoanIsGood,MonthlyPayment,"")</f>
        <v/>
      </c>
      <c r="E270" s="92" t="str">
        <f>IF(LoanIsNotPaid*LoanIsGood,Principal,"")</f>
        <v/>
      </c>
      <c r="F270" s="92" t="str">
        <f>IF(LoanIsNotPaid*LoanIsGood,InterestAmt,"")</f>
        <v/>
      </c>
      <c r="G270" s="92" t="str">
        <f>IF(LoanIsNotPaid*LoanIsGood,EndingBalance,"")</f>
        <v/>
      </c>
    </row>
    <row r="271" spans="1:7" x14ac:dyDescent="0.35">
      <c r="A271" s="90" t="str">
        <f>IF(LoanIsNotPaid*LoanIsGood,PaymentNumber,"")</f>
        <v/>
      </c>
      <c r="B271" s="91" t="str">
        <f>IF(LoanIsNotPaid*LoanIsGood,PaymentDate,"")</f>
        <v/>
      </c>
      <c r="C271" s="92" t="str">
        <f>IF(LoanIsNotPaid*LoanIsGood,LoanValue,"")</f>
        <v/>
      </c>
      <c r="D271" s="92" t="str">
        <f>IF(LoanIsNotPaid*LoanIsGood,MonthlyPayment,"")</f>
        <v/>
      </c>
      <c r="E271" s="92" t="str">
        <f>IF(LoanIsNotPaid*LoanIsGood,Principal,"")</f>
        <v/>
      </c>
      <c r="F271" s="92" t="str">
        <f>IF(LoanIsNotPaid*LoanIsGood,InterestAmt,"")</f>
        <v/>
      </c>
      <c r="G271" s="92" t="str">
        <f>IF(LoanIsNotPaid*LoanIsGood,EndingBalance,"")</f>
        <v/>
      </c>
    </row>
    <row r="272" spans="1:7" x14ac:dyDescent="0.35">
      <c r="A272" s="90" t="str">
        <f>IF(LoanIsNotPaid*LoanIsGood,PaymentNumber,"")</f>
        <v/>
      </c>
      <c r="B272" s="91" t="str">
        <f>IF(LoanIsNotPaid*LoanIsGood,PaymentDate,"")</f>
        <v/>
      </c>
      <c r="C272" s="92" t="str">
        <f>IF(LoanIsNotPaid*LoanIsGood,LoanValue,"")</f>
        <v/>
      </c>
      <c r="D272" s="92" t="str">
        <f>IF(LoanIsNotPaid*LoanIsGood,MonthlyPayment,"")</f>
        <v/>
      </c>
      <c r="E272" s="92" t="str">
        <f>IF(LoanIsNotPaid*LoanIsGood,Principal,"")</f>
        <v/>
      </c>
      <c r="F272" s="92" t="str">
        <f>IF(LoanIsNotPaid*LoanIsGood,InterestAmt,"")</f>
        <v/>
      </c>
      <c r="G272" s="92" t="str">
        <f>IF(LoanIsNotPaid*LoanIsGood,EndingBalance,"")</f>
        <v/>
      </c>
    </row>
    <row r="273" spans="1:7" x14ac:dyDescent="0.35">
      <c r="A273" s="90" t="str">
        <f>IF(LoanIsNotPaid*LoanIsGood,PaymentNumber,"")</f>
        <v/>
      </c>
      <c r="B273" s="91" t="str">
        <f>IF(LoanIsNotPaid*LoanIsGood,PaymentDate,"")</f>
        <v/>
      </c>
      <c r="C273" s="92" t="str">
        <f>IF(LoanIsNotPaid*LoanIsGood,LoanValue,"")</f>
        <v/>
      </c>
      <c r="D273" s="92" t="str">
        <f>IF(LoanIsNotPaid*LoanIsGood,MonthlyPayment,"")</f>
        <v/>
      </c>
      <c r="E273" s="92" t="str">
        <f>IF(LoanIsNotPaid*LoanIsGood,Principal,"")</f>
        <v/>
      </c>
      <c r="F273" s="92" t="str">
        <f>IF(LoanIsNotPaid*LoanIsGood,InterestAmt,"")</f>
        <v/>
      </c>
      <c r="G273" s="92" t="str">
        <f>IF(LoanIsNotPaid*LoanIsGood,EndingBalance,"")</f>
        <v/>
      </c>
    </row>
    <row r="274" spans="1:7" x14ac:dyDescent="0.35">
      <c r="A274" s="90" t="str">
        <f>IF(LoanIsNotPaid*LoanIsGood,PaymentNumber,"")</f>
        <v/>
      </c>
      <c r="B274" s="91" t="str">
        <f>IF(LoanIsNotPaid*LoanIsGood,PaymentDate,"")</f>
        <v/>
      </c>
      <c r="C274" s="92" t="str">
        <f>IF(LoanIsNotPaid*LoanIsGood,LoanValue,"")</f>
        <v/>
      </c>
      <c r="D274" s="92" t="str">
        <f>IF(LoanIsNotPaid*LoanIsGood,MonthlyPayment,"")</f>
        <v/>
      </c>
      <c r="E274" s="92" t="str">
        <f>IF(LoanIsNotPaid*LoanIsGood,Principal,"")</f>
        <v/>
      </c>
      <c r="F274" s="92" t="str">
        <f>IF(LoanIsNotPaid*LoanIsGood,InterestAmt,"")</f>
        <v/>
      </c>
      <c r="G274" s="92" t="str">
        <f>IF(LoanIsNotPaid*LoanIsGood,EndingBalance,"")</f>
        <v/>
      </c>
    </row>
    <row r="275" spans="1:7" x14ac:dyDescent="0.35">
      <c r="A275" s="90" t="str">
        <f>IF(LoanIsNotPaid*LoanIsGood,PaymentNumber,"")</f>
        <v/>
      </c>
      <c r="B275" s="91" t="str">
        <f>IF(LoanIsNotPaid*LoanIsGood,PaymentDate,"")</f>
        <v/>
      </c>
      <c r="C275" s="92" t="str">
        <f>IF(LoanIsNotPaid*LoanIsGood,LoanValue,"")</f>
        <v/>
      </c>
      <c r="D275" s="92" t="str">
        <f>IF(LoanIsNotPaid*LoanIsGood,MonthlyPayment,"")</f>
        <v/>
      </c>
      <c r="E275" s="92" t="str">
        <f>IF(LoanIsNotPaid*LoanIsGood,Principal,"")</f>
        <v/>
      </c>
      <c r="F275" s="92" t="str">
        <f>IF(LoanIsNotPaid*LoanIsGood,InterestAmt,"")</f>
        <v/>
      </c>
      <c r="G275" s="92" t="str">
        <f>IF(LoanIsNotPaid*LoanIsGood,EndingBalance,"")</f>
        <v/>
      </c>
    </row>
    <row r="276" spans="1:7" x14ac:dyDescent="0.35">
      <c r="A276" s="90" t="str">
        <f>IF(LoanIsNotPaid*LoanIsGood,PaymentNumber,"")</f>
        <v/>
      </c>
      <c r="B276" s="91" t="str">
        <f>IF(LoanIsNotPaid*LoanIsGood,PaymentDate,"")</f>
        <v/>
      </c>
      <c r="C276" s="92" t="str">
        <f>IF(LoanIsNotPaid*LoanIsGood,LoanValue,"")</f>
        <v/>
      </c>
      <c r="D276" s="92" t="str">
        <f>IF(LoanIsNotPaid*LoanIsGood,MonthlyPayment,"")</f>
        <v/>
      </c>
      <c r="E276" s="92" t="str">
        <f>IF(LoanIsNotPaid*LoanIsGood,Principal,"")</f>
        <v/>
      </c>
      <c r="F276" s="92" t="str">
        <f>IF(LoanIsNotPaid*LoanIsGood,InterestAmt,"")</f>
        <v/>
      </c>
      <c r="G276" s="92" t="str">
        <f>IF(LoanIsNotPaid*LoanIsGood,EndingBalance,"")</f>
        <v/>
      </c>
    </row>
    <row r="277" spans="1:7" x14ac:dyDescent="0.35">
      <c r="A277" s="90" t="str">
        <f>IF(LoanIsNotPaid*LoanIsGood,PaymentNumber,"")</f>
        <v/>
      </c>
      <c r="B277" s="91" t="str">
        <f>IF(LoanIsNotPaid*LoanIsGood,PaymentDate,"")</f>
        <v/>
      </c>
      <c r="C277" s="92" t="str">
        <f>IF(LoanIsNotPaid*LoanIsGood,LoanValue,"")</f>
        <v/>
      </c>
      <c r="D277" s="92" t="str">
        <f>IF(LoanIsNotPaid*LoanIsGood,MonthlyPayment,"")</f>
        <v/>
      </c>
      <c r="E277" s="92" t="str">
        <f>IF(LoanIsNotPaid*LoanIsGood,Principal,"")</f>
        <v/>
      </c>
      <c r="F277" s="92" t="str">
        <f>IF(LoanIsNotPaid*LoanIsGood,InterestAmt,"")</f>
        <v/>
      </c>
      <c r="G277" s="92" t="str">
        <f>IF(LoanIsNotPaid*LoanIsGood,EndingBalance,"")</f>
        <v/>
      </c>
    </row>
    <row r="278" spans="1:7" x14ac:dyDescent="0.35">
      <c r="A278" s="90" t="str">
        <f>IF(LoanIsNotPaid*LoanIsGood,PaymentNumber,"")</f>
        <v/>
      </c>
      <c r="B278" s="91" t="str">
        <f>IF(LoanIsNotPaid*LoanIsGood,PaymentDate,"")</f>
        <v/>
      </c>
      <c r="C278" s="92" t="str">
        <f>IF(LoanIsNotPaid*LoanIsGood,LoanValue,"")</f>
        <v/>
      </c>
      <c r="D278" s="92" t="str">
        <f>IF(LoanIsNotPaid*LoanIsGood,MonthlyPayment,"")</f>
        <v/>
      </c>
      <c r="E278" s="92" t="str">
        <f>IF(LoanIsNotPaid*LoanIsGood,Principal,"")</f>
        <v/>
      </c>
      <c r="F278" s="92" t="str">
        <f>IF(LoanIsNotPaid*LoanIsGood,InterestAmt,"")</f>
        <v/>
      </c>
      <c r="G278" s="92" t="str">
        <f>IF(LoanIsNotPaid*LoanIsGood,EndingBalance,"")</f>
        <v/>
      </c>
    </row>
    <row r="279" spans="1:7" x14ac:dyDescent="0.35">
      <c r="A279" s="90" t="str">
        <f>IF(LoanIsNotPaid*LoanIsGood,PaymentNumber,"")</f>
        <v/>
      </c>
      <c r="B279" s="91" t="str">
        <f>IF(LoanIsNotPaid*LoanIsGood,PaymentDate,"")</f>
        <v/>
      </c>
      <c r="C279" s="92" t="str">
        <f>IF(LoanIsNotPaid*LoanIsGood,LoanValue,"")</f>
        <v/>
      </c>
      <c r="D279" s="92" t="str">
        <f>IF(LoanIsNotPaid*LoanIsGood,MonthlyPayment,"")</f>
        <v/>
      </c>
      <c r="E279" s="92" t="str">
        <f>IF(LoanIsNotPaid*LoanIsGood,Principal,"")</f>
        <v/>
      </c>
      <c r="F279" s="92" t="str">
        <f>IF(LoanIsNotPaid*LoanIsGood,InterestAmt,"")</f>
        <v/>
      </c>
      <c r="G279" s="92" t="str">
        <f>IF(LoanIsNotPaid*LoanIsGood,EndingBalance,"")</f>
        <v/>
      </c>
    </row>
    <row r="280" spans="1:7" x14ac:dyDescent="0.35">
      <c r="A280" s="90" t="str">
        <f>IF(LoanIsNotPaid*LoanIsGood,PaymentNumber,"")</f>
        <v/>
      </c>
      <c r="B280" s="91" t="str">
        <f>IF(LoanIsNotPaid*LoanIsGood,PaymentDate,"")</f>
        <v/>
      </c>
      <c r="C280" s="92" t="str">
        <f>IF(LoanIsNotPaid*LoanIsGood,LoanValue,"")</f>
        <v/>
      </c>
      <c r="D280" s="92" t="str">
        <f>IF(LoanIsNotPaid*LoanIsGood,MonthlyPayment,"")</f>
        <v/>
      </c>
      <c r="E280" s="92" t="str">
        <f>IF(LoanIsNotPaid*LoanIsGood,Principal,"")</f>
        <v/>
      </c>
      <c r="F280" s="92" t="str">
        <f>IF(LoanIsNotPaid*LoanIsGood,InterestAmt,"")</f>
        <v/>
      </c>
      <c r="G280" s="92" t="str">
        <f>IF(LoanIsNotPaid*LoanIsGood,EndingBalance,"")</f>
        <v/>
      </c>
    </row>
    <row r="281" spans="1:7" x14ac:dyDescent="0.35">
      <c r="A281" s="90" t="str">
        <f>IF(LoanIsNotPaid*LoanIsGood,PaymentNumber,"")</f>
        <v/>
      </c>
      <c r="B281" s="91" t="str">
        <f>IF(LoanIsNotPaid*LoanIsGood,PaymentDate,"")</f>
        <v/>
      </c>
      <c r="C281" s="92" t="str">
        <f>IF(LoanIsNotPaid*LoanIsGood,LoanValue,"")</f>
        <v/>
      </c>
      <c r="D281" s="92" t="str">
        <f>IF(LoanIsNotPaid*LoanIsGood,MonthlyPayment,"")</f>
        <v/>
      </c>
      <c r="E281" s="92" t="str">
        <f>IF(LoanIsNotPaid*LoanIsGood,Principal,"")</f>
        <v/>
      </c>
      <c r="F281" s="92" t="str">
        <f>IF(LoanIsNotPaid*LoanIsGood,InterestAmt,"")</f>
        <v/>
      </c>
      <c r="G281" s="92" t="str">
        <f>IF(LoanIsNotPaid*LoanIsGood,EndingBalance,"")</f>
        <v/>
      </c>
    </row>
    <row r="282" spans="1:7" x14ac:dyDescent="0.35">
      <c r="A282" s="90" t="str">
        <f>IF(LoanIsNotPaid*LoanIsGood,PaymentNumber,"")</f>
        <v/>
      </c>
      <c r="B282" s="91" t="str">
        <f>IF(LoanIsNotPaid*LoanIsGood,PaymentDate,"")</f>
        <v/>
      </c>
      <c r="C282" s="92" t="str">
        <f>IF(LoanIsNotPaid*LoanIsGood,LoanValue,"")</f>
        <v/>
      </c>
      <c r="D282" s="92" t="str">
        <f>IF(LoanIsNotPaid*LoanIsGood,MonthlyPayment,"")</f>
        <v/>
      </c>
      <c r="E282" s="92" t="str">
        <f>IF(LoanIsNotPaid*LoanIsGood,Principal,"")</f>
        <v/>
      </c>
      <c r="F282" s="92" t="str">
        <f>IF(LoanIsNotPaid*LoanIsGood,InterestAmt,"")</f>
        <v/>
      </c>
      <c r="G282" s="92" t="str">
        <f>IF(LoanIsNotPaid*LoanIsGood,EndingBalance,"")</f>
        <v/>
      </c>
    </row>
    <row r="283" spans="1:7" x14ac:dyDescent="0.35">
      <c r="A283" s="90" t="str">
        <f>IF(LoanIsNotPaid*LoanIsGood,PaymentNumber,"")</f>
        <v/>
      </c>
      <c r="B283" s="91" t="str">
        <f>IF(LoanIsNotPaid*LoanIsGood,PaymentDate,"")</f>
        <v/>
      </c>
      <c r="C283" s="92" t="str">
        <f>IF(LoanIsNotPaid*LoanIsGood,LoanValue,"")</f>
        <v/>
      </c>
      <c r="D283" s="92" t="str">
        <f>IF(LoanIsNotPaid*LoanIsGood,MonthlyPayment,"")</f>
        <v/>
      </c>
      <c r="E283" s="92" t="str">
        <f>IF(LoanIsNotPaid*LoanIsGood,Principal,"")</f>
        <v/>
      </c>
      <c r="F283" s="92" t="str">
        <f>IF(LoanIsNotPaid*LoanIsGood,InterestAmt,"")</f>
        <v/>
      </c>
      <c r="G283" s="92" t="str">
        <f>IF(LoanIsNotPaid*LoanIsGood,EndingBalance,"")</f>
        <v/>
      </c>
    </row>
    <row r="284" spans="1:7" x14ac:dyDescent="0.35">
      <c r="A284" s="90" t="str">
        <f>IF(LoanIsNotPaid*LoanIsGood,PaymentNumber,"")</f>
        <v/>
      </c>
      <c r="B284" s="91" t="str">
        <f>IF(LoanIsNotPaid*LoanIsGood,PaymentDate,"")</f>
        <v/>
      </c>
      <c r="C284" s="92" t="str">
        <f>IF(LoanIsNotPaid*LoanIsGood,LoanValue,"")</f>
        <v/>
      </c>
      <c r="D284" s="92" t="str">
        <f>IF(LoanIsNotPaid*LoanIsGood,MonthlyPayment,"")</f>
        <v/>
      </c>
      <c r="E284" s="92" t="str">
        <f>IF(LoanIsNotPaid*LoanIsGood,Principal,"")</f>
        <v/>
      </c>
      <c r="F284" s="92" t="str">
        <f>IF(LoanIsNotPaid*LoanIsGood,InterestAmt,"")</f>
        <v/>
      </c>
      <c r="G284" s="92" t="str">
        <f>IF(LoanIsNotPaid*LoanIsGood,EndingBalance,"")</f>
        <v/>
      </c>
    </row>
    <row r="285" spans="1:7" x14ac:dyDescent="0.35">
      <c r="A285" s="90" t="str">
        <f>IF(LoanIsNotPaid*LoanIsGood,PaymentNumber,"")</f>
        <v/>
      </c>
      <c r="B285" s="91" t="str">
        <f>IF(LoanIsNotPaid*LoanIsGood,PaymentDate,"")</f>
        <v/>
      </c>
      <c r="C285" s="92" t="str">
        <f>IF(LoanIsNotPaid*LoanIsGood,LoanValue,"")</f>
        <v/>
      </c>
      <c r="D285" s="92" t="str">
        <f>IF(LoanIsNotPaid*LoanIsGood,MonthlyPayment,"")</f>
        <v/>
      </c>
      <c r="E285" s="92" t="str">
        <f>IF(LoanIsNotPaid*LoanIsGood,Principal,"")</f>
        <v/>
      </c>
      <c r="F285" s="92" t="str">
        <f>IF(LoanIsNotPaid*LoanIsGood,InterestAmt,"")</f>
        <v/>
      </c>
      <c r="G285" s="92" t="str">
        <f>IF(LoanIsNotPaid*LoanIsGood,EndingBalance,"")</f>
        <v/>
      </c>
    </row>
    <row r="286" spans="1:7" x14ac:dyDescent="0.35">
      <c r="A286" s="90" t="str">
        <f>IF(LoanIsNotPaid*LoanIsGood,PaymentNumber,"")</f>
        <v/>
      </c>
      <c r="B286" s="91" t="str">
        <f>IF(LoanIsNotPaid*LoanIsGood,PaymentDate,"")</f>
        <v/>
      </c>
      <c r="C286" s="92" t="str">
        <f>IF(LoanIsNotPaid*LoanIsGood,LoanValue,"")</f>
        <v/>
      </c>
      <c r="D286" s="92" t="str">
        <f>IF(LoanIsNotPaid*LoanIsGood,MonthlyPayment,"")</f>
        <v/>
      </c>
      <c r="E286" s="92" t="str">
        <f>IF(LoanIsNotPaid*LoanIsGood,Principal,"")</f>
        <v/>
      </c>
      <c r="F286" s="92" t="str">
        <f>IF(LoanIsNotPaid*LoanIsGood,InterestAmt,"")</f>
        <v/>
      </c>
      <c r="G286" s="92" t="str">
        <f>IF(LoanIsNotPaid*LoanIsGood,EndingBalance,"")</f>
        <v/>
      </c>
    </row>
    <row r="287" spans="1:7" x14ac:dyDescent="0.35">
      <c r="A287" s="90" t="str">
        <f>IF(LoanIsNotPaid*LoanIsGood,PaymentNumber,"")</f>
        <v/>
      </c>
      <c r="B287" s="91" t="str">
        <f>IF(LoanIsNotPaid*LoanIsGood,PaymentDate,"")</f>
        <v/>
      </c>
      <c r="C287" s="92" t="str">
        <f>IF(LoanIsNotPaid*LoanIsGood,LoanValue,"")</f>
        <v/>
      </c>
      <c r="D287" s="92" t="str">
        <f>IF(LoanIsNotPaid*LoanIsGood,MonthlyPayment,"")</f>
        <v/>
      </c>
      <c r="E287" s="92" t="str">
        <f>IF(LoanIsNotPaid*LoanIsGood,Principal,"")</f>
        <v/>
      </c>
      <c r="F287" s="92" t="str">
        <f>IF(LoanIsNotPaid*LoanIsGood,InterestAmt,"")</f>
        <v/>
      </c>
      <c r="G287" s="92" t="str">
        <f>IF(LoanIsNotPaid*LoanIsGood,EndingBalance,"")</f>
        <v/>
      </c>
    </row>
    <row r="288" spans="1:7" x14ac:dyDescent="0.35">
      <c r="A288" s="90" t="str">
        <f>IF(LoanIsNotPaid*LoanIsGood,PaymentNumber,"")</f>
        <v/>
      </c>
      <c r="B288" s="91" t="str">
        <f>IF(LoanIsNotPaid*LoanIsGood,PaymentDate,"")</f>
        <v/>
      </c>
      <c r="C288" s="92" t="str">
        <f>IF(LoanIsNotPaid*LoanIsGood,LoanValue,"")</f>
        <v/>
      </c>
      <c r="D288" s="92" t="str">
        <f>IF(LoanIsNotPaid*LoanIsGood,MonthlyPayment,"")</f>
        <v/>
      </c>
      <c r="E288" s="92" t="str">
        <f>IF(LoanIsNotPaid*LoanIsGood,Principal,"")</f>
        <v/>
      </c>
      <c r="F288" s="92" t="str">
        <f>IF(LoanIsNotPaid*LoanIsGood,InterestAmt,"")</f>
        <v/>
      </c>
      <c r="G288" s="92" t="str">
        <f>IF(LoanIsNotPaid*LoanIsGood,EndingBalance,"")</f>
        <v/>
      </c>
    </row>
    <row r="289" spans="1:7" x14ac:dyDescent="0.35">
      <c r="A289" s="90" t="str">
        <f>IF(LoanIsNotPaid*LoanIsGood,PaymentNumber,"")</f>
        <v/>
      </c>
      <c r="B289" s="91" t="str">
        <f>IF(LoanIsNotPaid*LoanIsGood,PaymentDate,"")</f>
        <v/>
      </c>
      <c r="C289" s="92" t="str">
        <f>IF(LoanIsNotPaid*LoanIsGood,LoanValue,"")</f>
        <v/>
      </c>
      <c r="D289" s="92" t="str">
        <f>IF(LoanIsNotPaid*LoanIsGood,MonthlyPayment,"")</f>
        <v/>
      </c>
      <c r="E289" s="92" t="str">
        <f>IF(LoanIsNotPaid*LoanIsGood,Principal,"")</f>
        <v/>
      </c>
      <c r="F289" s="92" t="str">
        <f>IF(LoanIsNotPaid*LoanIsGood,InterestAmt,"")</f>
        <v/>
      </c>
      <c r="G289" s="92" t="str">
        <f>IF(LoanIsNotPaid*LoanIsGood,EndingBalance,"")</f>
        <v/>
      </c>
    </row>
    <row r="290" spans="1:7" x14ac:dyDescent="0.35">
      <c r="A290" s="90" t="str">
        <f>IF(LoanIsNotPaid*LoanIsGood,PaymentNumber,"")</f>
        <v/>
      </c>
      <c r="B290" s="91" t="str">
        <f>IF(LoanIsNotPaid*LoanIsGood,PaymentDate,"")</f>
        <v/>
      </c>
      <c r="C290" s="92" t="str">
        <f>IF(LoanIsNotPaid*LoanIsGood,LoanValue,"")</f>
        <v/>
      </c>
      <c r="D290" s="92" t="str">
        <f>IF(LoanIsNotPaid*LoanIsGood,MonthlyPayment,"")</f>
        <v/>
      </c>
      <c r="E290" s="92" t="str">
        <f>IF(LoanIsNotPaid*LoanIsGood,Principal,"")</f>
        <v/>
      </c>
      <c r="F290" s="92" t="str">
        <f>IF(LoanIsNotPaid*LoanIsGood,InterestAmt,"")</f>
        <v/>
      </c>
      <c r="G290" s="92" t="str">
        <f>IF(LoanIsNotPaid*LoanIsGood,EndingBalance,"")</f>
        <v/>
      </c>
    </row>
    <row r="291" spans="1:7" x14ac:dyDescent="0.35">
      <c r="A291" s="90" t="str">
        <f>IF(LoanIsNotPaid*LoanIsGood,PaymentNumber,"")</f>
        <v/>
      </c>
      <c r="B291" s="91" t="str">
        <f>IF(LoanIsNotPaid*LoanIsGood,PaymentDate,"")</f>
        <v/>
      </c>
      <c r="C291" s="92" t="str">
        <f>IF(LoanIsNotPaid*LoanIsGood,LoanValue,"")</f>
        <v/>
      </c>
      <c r="D291" s="92" t="str">
        <f>IF(LoanIsNotPaid*LoanIsGood,MonthlyPayment,"")</f>
        <v/>
      </c>
      <c r="E291" s="92" t="str">
        <f>IF(LoanIsNotPaid*LoanIsGood,Principal,"")</f>
        <v/>
      </c>
      <c r="F291" s="92" t="str">
        <f>IF(LoanIsNotPaid*LoanIsGood,InterestAmt,"")</f>
        <v/>
      </c>
      <c r="G291" s="92" t="str">
        <f>IF(LoanIsNotPaid*LoanIsGood,EndingBalance,"")</f>
        <v/>
      </c>
    </row>
    <row r="292" spans="1:7" x14ac:dyDescent="0.35">
      <c r="A292" s="90" t="str">
        <f>IF(LoanIsNotPaid*LoanIsGood,PaymentNumber,"")</f>
        <v/>
      </c>
      <c r="B292" s="91" t="str">
        <f>IF(LoanIsNotPaid*LoanIsGood,PaymentDate,"")</f>
        <v/>
      </c>
      <c r="C292" s="92" t="str">
        <f>IF(LoanIsNotPaid*LoanIsGood,LoanValue,"")</f>
        <v/>
      </c>
      <c r="D292" s="92" t="str">
        <f>IF(LoanIsNotPaid*LoanIsGood,MonthlyPayment,"")</f>
        <v/>
      </c>
      <c r="E292" s="92" t="str">
        <f>IF(LoanIsNotPaid*LoanIsGood,Principal,"")</f>
        <v/>
      </c>
      <c r="F292" s="92" t="str">
        <f>IF(LoanIsNotPaid*LoanIsGood,InterestAmt,"")</f>
        <v/>
      </c>
      <c r="G292" s="92" t="str">
        <f>IF(LoanIsNotPaid*LoanIsGood,EndingBalance,"")</f>
        <v/>
      </c>
    </row>
    <row r="293" spans="1:7" x14ac:dyDescent="0.35">
      <c r="A293" s="90" t="str">
        <f>IF(LoanIsNotPaid*LoanIsGood,PaymentNumber,"")</f>
        <v/>
      </c>
      <c r="B293" s="91" t="str">
        <f>IF(LoanIsNotPaid*LoanIsGood,PaymentDate,"")</f>
        <v/>
      </c>
      <c r="C293" s="92" t="str">
        <f>IF(LoanIsNotPaid*LoanIsGood,LoanValue,"")</f>
        <v/>
      </c>
      <c r="D293" s="92" t="str">
        <f>IF(LoanIsNotPaid*LoanIsGood,MonthlyPayment,"")</f>
        <v/>
      </c>
      <c r="E293" s="92" t="str">
        <f>IF(LoanIsNotPaid*LoanIsGood,Principal,"")</f>
        <v/>
      </c>
      <c r="F293" s="92" t="str">
        <f>IF(LoanIsNotPaid*LoanIsGood,InterestAmt,"")</f>
        <v/>
      </c>
      <c r="G293" s="92" t="str">
        <f>IF(LoanIsNotPaid*LoanIsGood,EndingBalance,"")</f>
        <v/>
      </c>
    </row>
    <row r="294" spans="1:7" x14ac:dyDescent="0.35">
      <c r="A294" s="90" t="str">
        <f>IF(LoanIsNotPaid*LoanIsGood,PaymentNumber,"")</f>
        <v/>
      </c>
      <c r="B294" s="91" t="str">
        <f>IF(LoanIsNotPaid*LoanIsGood,PaymentDate,"")</f>
        <v/>
      </c>
      <c r="C294" s="92" t="str">
        <f>IF(LoanIsNotPaid*LoanIsGood,LoanValue,"")</f>
        <v/>
      </c>
      <c r="D294" s="92" t="str">
        <f>IF(LoanIsNotPaid*LoanIsGood,MonthlyPayment,"")</f>
        <v/>
      </c>
      <c r="E294" s="92" t="str">
        <f>IF(LoanIsNotPaid*LoanIsGood,Principal,"")</f>
        <v/>
      </c>
      <c r="F294" s="92" t="str">
        <f>IF(LoanIsNotPaid*LoanIsGood,InterestAmt,"")</f>
        <v/>
      </c>
      <c r="G294" s="92" t="str">
        <f>IF(LoanIsNotPaid*LoanIsGood,EndingBalance,"")</f>
        <v/>
      </c>
    </row>
    <row r="295" spans="1:7" x14ac:dyDescent="0.35">
      <c r="A295" s="90" t="str">
        <f>IF(LoanIsNotPaid*LoanIsGood,PaymentNumber,"")</f>
        <v/>
      </c>
      <c r="B295" s="91" t="str">
        <f>IF(LoanIsNotPaid*LoanIsGood,PaymentDate,"")</f>
        <v/>
      </c>
      <c r="C295" s="92" t="str">
        <f>IF(LoanIsNotPaid*LoanIsGood,LoanValue,"")</f>
        <v/>
      </c>
      <c r="D295" s="92" t="str">
        <f>IF(LoanIsNotPaid*LoanIsGood,MonthlyPayment,"")</f>
        <v/>
      </c>
      <c r="E295" s="92" t="str">
        <f>IF(LoanIsNotPaid*LoanIsGood,Principal,"")</f>
        <v/>
      </c>
      <c r="F295" s="92" t="str">
        <f>IF(LoanIsNotPaid*LoanIsGood,InterestAmt,"")</f>
        <v/>
      </c>
      <c r="G295" s="92" t="str">
        <f>IF(LoanIsNotPaid*LoanIsGood,EndingBalance,"")</f>
        <v/>
      </c>
    </row>
    <row r="296" spans="1:7" x14ac:dyDescent="0.35">
      <c r="A296" s="90" t="str">
        <f>IF(LoanIsNotPaid*LoanIsGood,PaymentNumber,"")</f>
        <v/>
      </c>
      <c r="B296" s="91" t="str">
        <f>IF(LoanIsNotPaid*LoanIsGood,PaymentDate,"")</f>
        <v/>
      </c>
      <c r="C296" s="92" t="str">
        <f>IF(LoanIsNotPaid*LoanIsGood,LoanValue,"")</f>
        <v/>
      </c>
      <c r="D296" s="92" t="str">
        <f>IF(LoanIsNotPaid*LoanIsGood,MonthlyPayment,"")</f>
        <v/>
      </c>
      <c r="E296" s="92" t="str">
        <f>IF(LoanIsNotPaid*LoanIsGood,Principal,"")</f>
        <v/>
      </c>
      <c r="F296" s="92" t="str">
        <f>IF(LoanIsNotPaid*LoanIsGood,InterestAmt,"")</f>
        <v/>
      </c>
      <c r="G296" s="92" t="str">
        <f>IF(LoanIsNotPaid*LoanIsGood,EndingBalance,"")</f>
        <v/>
      </c>
    </row>
    <row r="297" spans="1:7" x14ac:dyDescent="0.35">
      <c r="A297" s="90" t="str">
        <f>IF(LoanIsNotPaid*LoanIsGood,PaymentNumber,"")</f>
        <v/>
      </c>
      <c r="B297" s="91" t="str">
        <f>IF(LoanIsNotPaid*LoanIsGood,PaymentDate,"")</f>
        <v/>
      </c>
      <c r="C297" s="92" t="str">
        <f>IF(LoanIsNotPaid*LoanIsGood,LoanValue,"")</f>
        <v/>
      </c>
      <c r="D297" s="92" t="str">
        <f>IF(LoanIsNotPaid*LoanIsGood,MonthlyPayment,"")</f>
        <v/>
      </c>
      <c r="E297" s="92" t="str">
        <f>IF(LoanIsNotPaid*LoanIsGood,Principal,"")</f>
        <v/>
      </c>
      <c r="F297" s="92" t="str">
        <f>IF(LoanIsNotPaid*LoanIsGood,InterestAmt,"")</f>
        <v/>
      </c>
      <c r="G297" s="92" t="str">
        <f>IF(LoanIsNotPaid*LoanIsGood,EndingBalance,"")</f>
        <v/>
      </c>
    </row>
    <row r="298" spans="1:7" x14ac:dyDescent="0.35">
      <c r="A298" s="90" t="str">
        <f>IF(LoanIsNotPaid*LoanIsGood,PaymentNumber,"")</f>
        <v/>
      </c>
      <c r="B298" s="91" t="str">
        <f>IF(LoanIsNotPaid*LoanIsGood,PaymentDate,"")</f>
        <v/>
      </c>
      <c r="C298" s="92" t="str">
        <f>IF(LoanIsNotPaid*LoanIsGood,LoanValue,"")</f>
        <v/>
      </c>
      <c r="D298" s="92" t="str">
        <f>IF(LoanIsNotPaid*LoanIsGood,MonthlyPayment,"")</f>
        <v/>
      </c>
      <c r="E298" s="92" t="str">
        <f>IF(LoanIsNotPaid*LoanIsGood,Principal,"")</f>
        <v/>
      </c>
      <c r="F298" s="92" t="str">
        <f>IF(LoanIsNotPaid*LoanIsGood,InterestAmt,"")</f>
        <v/>
      </c>
      <c r="G298" s="92" t="str">
        <f>IF(LoanIsNotPaid*LoanIsGood,EndingBalance,"")</f>
        <v/>
      </c>
    </row>
    <row r="299" spans="1:7" x14ac:dyDescent="0.35">
      <c r="A299" s="90" t="str">
        <f>IF(LoanIsNotPaid*LoanIsGood,PaymentNumber,"")</f>
        <v/>
      </c>
      <c r="B299" s="91" t="str">
        <f>IF(LoanIsNotPaid*LoanIsGood,PaymentDate,"")</f>
        <v/>
      </c>
      <c r="C299" s="92" t="str">
        <f>IF(LoanIsNotPaid*LoanIsGood,LoanValue,"")</f>
        <v/>
      </c>
      <c r="D299" s="92" t="str">
        <f>IF(LoanIsNotPaid*LoanIsGood,MonthlyPayment,"")</f>
        <v/>
      </c>
      <c r="E299" s="92" t="str">
        <f>IF(LoanIsNotPaid*LoanIsGood,Principal,"")</f>
        <v/>
      </c>
      <c r="F299" s="92" t="str">
        <f>IF(LoanIsNotPaid*LoanIsGood,InterestAmt,"")</f>
        <v/>
      </c>
      <c r="G299" s="92" t="str">
        <f>IF(LoanIsNotPaid*LoanIsGood,EndingBalance,"")</f>
        <v/>
      </c>
    </row>
    <row r="300" spans="1:7" x14ac:dyDescent="0.35">
      <c r="A300" s="90" t="str">
        <f>IF(LoanIsNotPaid*LoanIsGood,PaymentNumber,"")</f>
        <v/>
      </c>
      <c r="B300" s="91" t="str">
        <f>IF(LoanIsNotPaid*LoanIsGood,PaymentDate,"")</f>
        <v/>
      </c>
      <c r="C300" s="92" t="str">
        <f>IF(LoanIsNotPaid*LoanIsGood,LoanValue,"")</f>
        <v/>
      </c>
      <c r="D300" s="92" t="str">
        <f>IF(LoanIsNotPaid*LoanIsGood,MonthlyPayment,"")</f>
        <v/>
      </c>
      <c r="E300" s="92" t="str">
        <f>IF(LoanIsNotPaid*LoanIsGood,Principal,"")</f>
        <v/>
      </c>
      <c r="F300" s="92" t="str">
        <f>IF(LoanIsNotPaid*LoanIsGood,InterestAmt,"")</f>
        <v/>
      </c>
      <c r="G300" s="92" t="str">
        <f>IF(LoanIsNotPaid*LoanIsGood,EndingBalance,"")</f>
        <v/>
      </c>
    </row>
    <row r="301" spans="1:7" x14ac:dyDescent="0.35">
      <c r="A301" s="90" t="str">
        <f>IF(LoanIsNotPaid*LoanIsGood,PaymentNumber,"")</f>
        <v/>
      </c>
      <c r="B301" s="91" t="str">
        <f>IF(LoanIsNotPaid*LoanIsGood,PaymentDate,"")</f>
        <v/>
      </c>
      <c r="C301" s="92" t="str">
        <f>IF(LoanIsNotPaid*LoanIsGood,LoanValue,"")</f>
        <v/>
      </c>
      <c r="D301" s="92" t="str">
        <f>IF(LoanIsNotPaid*LoanIsGood,MonthlyPayment,"")</f>
        <v/>
      </c>
      <c r="E301" s="92" t="str">
        <f>IF(LoanIsNotPaid*LoanIsGood,Principal,"")</f>
        <v/>
      </c>
      <c r="F301" s="92" t="str">
        <f>IF(LoanIsNotPaid*LoanIsGood,InterestAmt,"")</f>
        <v/>
      </c>
      <c r="G301" s="92" t="str">
        <f>IF(LoanIsNotPaid*LoanIsGood,EndingBalance,"")</f>
        <v/>
      </c>
    </row>
    <row r="302" spans="1:7" x14ac:dyDescent="0.35">
      <c r="A302" s="90" t="str">
        <f>IF(LoanIsNotPaid*LoanIsGood,PaymentNumber,"")</f>
        <v/>
      </c>
      <c r="B302" s="91" t="str">
        <f>IF(LoanIsNotPaid*LoanIsGood,PaymentDate,"")</f>
        <v/>
      </c>
      <c r="C302" s="92" t="str">
        <f>IF(LoanIsNotPaid*LoanIsGood,LoanValue,"")</f>
        <v/>
      </c>
      <c r="D302" s="92" t="str">
        <f>IF(LoanIsNotPaid*LoanIsGood,MonthlyPayment,"")</f>
        <v/>
      </c>
      <c r="E302" s="92" t="str">
        <f>IF(LoanIsNotPaid*LoanIsGood,Principal,"")</f>
        <v/>
      </c>
      <c r="F302" s="92" t="str">
        <f>IF(LoanIsNotPaid*LoanIsGood,InterestAmt,"")</f>
        <v/>
      </c>
      <c r="G302" s="92" t="str">
        <f>IF(LoanIsNotPaid*LoanIsGood,EndingBalance,"")</f>
        <v/>
      </c>
    </row>
    <row r="303" spans="1:7" x14ac:dyDescent="0.35">
      <c r="A303" s="90" t="str">
        <f>IF(LoanIsNotPaid*LoanIsGood,PaymentNumber,"")</f>
        <v/>
      </c>
      <c r="B303" s="91" t="str">
        <f>IF(LoanIsNotPaid*LoanIsGood,PaymentDate,"")</f>
        <v/>
      </c>
      <c r="C303" s="92" t="str">
        <f>IF(LoanIsNotPaid*LoanIsGood,LoanValue,"")</f>
        <v/>
      </c>
      <c r="D303" s="92" t="str">
        <f>IF(LoanIsNotPaid*LoanIsGood,MonthlyPayment,"")</f>
        <v/>
      </c>
      <c r="E303" s="92" t="str">
        <f>IF(LoanIsNotPaid*LoanIsGood,Principal,"")</f>
        <v/>
      </c>
      <c r="F303" s="92" t="str">
        <f>IF(LoanIsNotPaid*LoanIsGood,InterestAmt,"")</f>
        <v/>
      </c>
      <c r="G303" s="92" t="str">
        <f>IF(LoanIsNotPaid*LoanIsGood,EndingBalance,"")</f>
        <v/>
      </c>
    </row>
    <row r="304" spans="1:7" x14ac:dyDescent="0.35">
      <c r="A304" s="90" t="str">
        <f>IF(LoanIsNotPaid*LoanIsGood,PaymentNumber,"")</f>
        <v/>
      </c>
      <c r="B304" s="91" t="str">
        <f>IF(LoanIsNotPaid*LoanIsGood,PaymentDate,"")</f>
        <v/>
      </c>
      <c r="C304" s="92" t="str">
        <f>IF(LoanIsNotPaid*LoanIsGood,LoanValue,"")</f>
        <v/>
      </c>
      <c r="D304" s="92" t="str">
        <f>IF(LoanIsNotPaid*LoanIsGood,MonthlyPayment,"")</f>
        <v/>
      </c>
      <c r="E304" s="92" t="str">
        <f>IF(LoanIsNotPaid*LoanIsGood,Principal,"")</f>
        <v/>
      </c>
      <c r="F304" s="92" t="str">
        <f>IF(LoanIsNotPaid*LoanIsGood,InterestAmt,"")</f>
        <v/>
      </c>
      <c r="G304" s="92" t="str">
        <f>IF(LoanIsNotPaid*LoanIsGood,EndingBalance,"")</f>
        <v/>
      </c>
    </row>
    <row r="305" spans="1:7" x14ac:dyDescent="0.35">
      <c r="A305" s="90" t="str">
        <f>IF(LoanIsNotPaid*LoanIsGood,PaymentNumber,"")</f>
        <v/>
      </c>
      <c r="B305" s="91" t="str">
        <f>IF(LoanIsNotPaid*LoanIsGood,PaymentDate,"")</f>
        <v/>
      </c>
      <c r="C305" s="92" t="str">
        <f>IF(LoanIsNotPaid*LoanIsGood,LoanValue,"")</f>
        <v/>
      </c>
      <c r="D305" s="92" t="str">
        <f>IF(LoanIsNotPaid*LoanIsGood,MonthlyPayment,"")</f>
        <v/>
      </c>
      <c r="E305" s="92" t="str">
        <f>IF(LoanIsNotPaid*LoanIsGood,Principal,"")</f>
        <v/>
      </c>
      <c r="F305" s="92" t="str">
        <f>IF(LoanIsNotPaid*LoanIsGood,InterestAmt,"")</f>
        <v/>
      </c>
      <c r="G305" s="92" t="str">
        <f>IF(LoanIsNotPaid*LoanIsGood,EndingBalance,"")</f>
        <v/>
      </c>
    </row>
    <row r="306" spans="1:7" x14ac:dyDescent="0.35">
      <c r="A306" s="90" t="str">
        <f>IF(LoanIsNotPaid*LoanIsGood,PaymentNumber,"")</f>
        <v/>
      </c>
      <c r="B306" s="91" t="str">
        <f>IF(LoanIsNotPaid*LoanIsGood,PaymentDate,"")</f>
        <v/>
      </c>
      <c r="C306" s="92" t="str">
        <f>IF(LoanIsNotPaid*LoanIsGood,LoanValue,"")</f>
        <v/>
      </c>
      <c r="D306" s="92" t="str">
        <f>IF(LoanIsNotPaid*LoanIsGood,MonthlyPayment,"")</f>
        <v/>
      </c>
      <c r="E306" s="92" t="str">
        <f>IF(LoanIsNotPaid*LoanIsGood,Principal,"")</f>
        <v/>
      </c>
      <c r="F306" s="92" t="str">
        <f>IF(LoanIsNotPaid*LoanIsGood,InterestAmt,"")</f>
        <v/>
      </c>
      <c r="G306" s="92" t="str">
        <f>IF(LoanIsNotPaid*LoanIsGood,EndingBalance,"")</f>
        <v/>
      </c>
    </row>
    <row r="307" spans="1:7" x14ac:dyDescent="0.35">
      <c r="A307" s="90" t="str">
        <f>IF(LoanIsNotPaid*LoanIsGood,PaymentNumber,"")</f>
        <v/>
      </c>
      <c r="B307" s="91" t="str">
        <f>IF(LoanIsNotPaid*LoanIsGood,PaymentDate,"")</f>
        <v/>
      </c>
      <c r="C307" s="92" t="str">
        <f>IF(LoanIsNotPaid*LoanIsGood,LoanValue,"")</f>
        <v/>
      </c>
      <c r="D307" s="92" t="str">
        <f>IF(LoanIsNotPaid*LoanIsGood,MonthlyPayment,"")</f>
        <v/>
      </c>
      <c r="E307" s="92" t="str">
        <f>IF(LoanIsNotPaid*LoanIsGood,Principal,"")</f>
        <v/>
      </c>
      <c r="F307" s="92" t="str">
        <f>IF(LoanIsNotPaid*LoanIsGood,InterestAmt,"")</f>
        <v/>
      </c>
      <c r="G307" s="92" t="str">
        <f>IF(LoanIsNotPaid*LoanIsGood,EndingBalance,"")</f>
        <v/>
      </c>
    </row>
    <row r="308" spans="1:7" x14ac:dyDescent="0.35">
      <c r="A308" s="90" t="str">
        <f>IF(LoanIsNotPaid*LoanIsGood,PaymentNumber,"")</f>
        <v/>
      </c>
      <c r="B308" s="91" t="str">
        <f>IF(LoanIsNotPaid*LoanIsGood,PaymentDate,"")</f>
        <v/>
      </c>
      <c r="C308" s="92" t="str">
        <f>IF(LoanIsNotPaid*LoanIsGood,LoanValue,"")</f>
        <v/>
      </c>
      <c r="D308" s="92" t="str">
        <f>IF(LoanIsNotPaid*LoanIsGood,MonthlyPayment,"")</f>
        <v/>
      </c>
      <c r="E308" s="92" t="str">
        <f>IF(LoanIsNotPaid*LoanIsGood,Principal,"")</f>
        <v/>
      </c>
      <c r="F308" s="92" t="str">
        <f>IF(LoanIsNotPaid*LoanIsGood,InterestAmt,"")</f>
        <v/>
      </c>
      <c r="G308" s="92" t="str">
        <f>IF(LoanIsNotPaid*LoanIsGood,EndingBalance,"")</f>
        <v/>
      </c>
    </row>
    <row r="309" spans="1:7" x14ac:dyDescent="0.35">
      <c r="A309" s="90" t="str">
        <f>IF(LoanIsNotPaid*LoanIsGood,PaymentNumber,"")</f>
        <v/>
      </c>
      <c r="B309" s="91" t="str">
        <f>IF(LoanIsNotPaid*LoanIsGood,PaymentDate,"")</f>
        <v/>
      </c>
      <c r="C309" s="92" t="str">
        <f>IF(LoanIsNotPaid*LoanIsGood,LoanValue,"")</f>
        <v/>
      </c>
      <c r="D309" s="92" t="str">
        <f>IF(LoanIsNotPaid*LoanIsGood,MonthlyPayment,"")</f>
        <v/>
      </c>
      <c r="E309" s="92" t="str">
        <f>IF(LoanIsNotPaid*LoanIsGood,Principal,"")</f>
        <v/>
      </c>
      <c r="F309" s="92" t="str">
        <f>IF(LoanIsNotPaid*LoanIsGood,InterestAmt,"")</f>
        <v/>
      </c>
      <c r="G309" s="92" t="str">
        <f>IF(LoanIsNotPaid*LoanIsGood,EndingBalance,"")</f>
        <v/>
      </c>
    </row>
    <row r="310" spans="1:7" x14ac:dyDescent="0.35">
      <c r="A310" s="90" t="str">
        <f>IF(LoanIsNotPaid*LoanIsGood,PaymentNumber,"")</f>
        <v/>
      </c>
      <c r="B310" s="91" t="str">
        <f>IF(LoanIsNotPaid*LoanIsGood,PaymentDate,"")</f>
        <v/>
      </c>
      <c r="C310" s="92" t="str">
        <f>IF(LoanIsNotPaid*LoanIsGood,LoanValue,"")</f>
        <v/>
      </c>
      <c r="D310" s="92" t="str">
        <f>IF(LoanIsNotPaid*LoanIsGood,MonthlyPayment,"")</f>
        <v/>
      </c>
      <c r="E310" s="92" t="str">
        <f>IF(LoanIsNotPaid*LoanIsGood,Principal,"")</f>
        <v/>
      </c>
      <c r="F310" s="92" t="str">
        <f>IF(LoanIsNotPaid*LoanIsGood,InterestAmt,"")</f>
        <v/>
      </c>
      <c r="G310" s="92" t="str">
        <f>IF(LoanIsNotPaid*LoanIsGood,EndingBalance,"")</f>
        <v/>
      </c>
    </row>
    <row r="311" spans="1:7" x14ac:dyDescent="0.35">
      <c r="A311" s="90" t="str">
        <f>IF(LoanIsNotPaid*LoanIsGood,PaymentNumber,"")</f>
        <v/>
      </c>
      <c r="B311" s="91" t="str">
        <f>IF(LoanIsNotPaid*LoanIsGood,PaymentDate,"")</f>
        <v/>
      </c>
      <c r="C311" s="92" t="str">
        <f>IF(LoanIsNotPaid*LoanIsGood,LoanValue,"")</f>
        <v/>
      </c>
      <c r="D311" s="92" t="str">
        <f>IF(LoanIsNotPaid*LoanIsGood,MonthlyPayment,"")</f>
        <v/>
      </c>
      <c r="E311" s="92" t="str">
        <f>IF(LoanIsNotPaid*LoanIsGood,Principal,"")</f>
        <v/>
      </c>
      <c r="F311" s="92" t="str">
        <f>IF(LoanIsNotPaid*LoanIsGood,InterestAmt,"")</f>
        <v/>
      </c>
      <c r="G311" s="92" t="str">
        <f>IF(LoanIsNotPaid*LoanIsGood,EndingBalance,"")</f>
        <v/>
      </c>
    </row>
    <row r="312" spans="1:7" x14ac:dyDescent="0.35">
      <c r="A312" s="90" t="str">
        <f>IF(LoanIsNotPaid*LoanIsGood,PaymentNumber,"")</f>
        <v/>
      </c>
      <c r="B312" s="91" t="str">
        <f>IF(LoanIsNotPaid*LoanIsGood,PaymentDate,"")</f>
        <v/>
      </c>
      <c r="C312" s="92" t="str">
        <f>IF(LoanIsNotPaid*LoanIsGood,LoanValue,"")</f>
        <v/>
      </c>
      <c r="D312" s="92" t="str">
        <f>IF(LoanIsNotPaid*LoanIsGood,MonthlyPayment,"")</f>
        <v/>
      </c>
      <c r="E312" s="92" t="str">
        <f>IF(LoanIsNotPaid*LoanIsGood,Principal,"")</f>
        <v/>
      </c>
      <c r="F312" s="92" t="str">
        <f>IF(LoanIsNotPaid*LoanIsGood,InterestAmt,"")</f>
        <v/>
      </c>
      <c r="G312" s="92" t="str">
        <f>IF(LoanIsNotPaid*LoanIsGood,EndingBalance,"")</f>
        <v/>
      </c>
    </row>
    <row r="313" spans="1:7" x14ac:dyDescent="0.35">
      <c r="A313" s="90" t="str">
        <f>IF(LoanIsNotPaid*LoanIsGood,PaymentNumber,"")</f>
        <v/>
      </c>
      <c r="B313" s="91" t="str">
        <f>IF(LoanIsNotPaid*LoanIsGood,PaymentDate,"")</f>
        <v/>
      </c>
      <c r="C313" s="92" t="str">
        <f>IF(LoanIsNotPaid*LoanIsGood,LoanValue,"")</f>
        <v/>
      </c>
      <c r="D313" s="92" t="str">
        <f>IF(LoanIsNotPaid*LoanIsGood,MonthlyPayment,"")</f>
        <v/>
      </c>
      <c r="E313" s="92" t="str">
        <f>IF(LoanIsNotPaid*LoanIsGood,Principal,"")</f>
        <v/>
      </c>
      <c r="F313" s="92" t="str">
        <f>IF(LoanIsNotPaid*LoanIsGood,InterestAmt,"")</f>
        <v/>
      </c>
      <c r="G313" s="92" t="str">
        <f>IF(LoanIsNotPaid*LoanIsGood,EndingBalance,"")</f>
        <v/>
      </c>
    </row>
    <row r="314" spans="1:7" x14ac:dyDescent="0.35">
      <c r="A314" s="90" t="str">
        <f>IF(LoanIsNotPaid*LoanIsGood,PaymentNumber,"")</f>
        <v/>
      </c>
      <c r="B314" s="91" t="str">
        <f>IF(LoanIsNotPaid*LoanIsGood,PaymentDate,"")</f>
        <v/>
      </c>
      <c r="C314" s="92" t="str">
        <f>IF(LoanIsNotPaid*LoanIsGood,LoanValue,"")</f>
        <v/>
      </c>
      <c r="D314" s="92" t="str">
        <f>IF(LoanIsNotPaid*LoanIsGood,MonthlyPayment,"")</f>
        <v/>
      </c>
      <c r="E314" s="92" t="str">
        <f>IF(LoanIsNotPaid*LoanIsGood,Principal,"")</f>
        <v/>
      </c>
      <c r="F314" s="92" t="str">
        <f>IF(LoanIsNotPaid*LoanIsGood,InterestAmt,"")</f>
        <v/>
      </c>
      <c r="G314" s="92" t="str">
        <f>IF(LoanIsNotPaid*LoanIsGood,EndingBalance,"")</f>
        <v/>
      </c>
    </row>
    <row r="315" spans="1:7" x14ac:dyDescent="0.35">
      <c r="A315" s="90" t="str">
        <f>IF(LoanIsNotPaid*LoanIsGood,PaymentNumber,"")</f>
        <v/>
      </c>
      <c r="B315" s="91" t="str">
        <f>IF(LoanIsNotPaid*LoanIsGood,PaymentDate,"")</f>
        <v/>
      </c>
      <c r="C315" s="92" t="str">
        <f>IF(LoanIsNotPaid*LoanIsGood,LoanValue,"")</f>
        <v/>
      </c>
      <c r="D315" s="92" t="str">
        <f>IF(LoanIsNotPaid*LoanIsGood,MonthlyPayment,"")</f>
        <v/>
      </c>
      <c r="E315" s="92" t="str">
        <f>IF(LoanIsNotPaid*LoanIsGood,Principal,"")</f>
        <v/>
      </c>
      <c r="F315" s="92" t="str">
        <f>IF(LoanIsNotPaid*LoanIsGood,InterestAmt,"")</f>
        <v/>
      </c>
      <c r="G315" s="92" t="str">
        <f>IF(LoanIsNotPaid*LoanIsGood,EndingBalance,"")</f>
        <v/>
      </c>
    </row>
    <row r="316" spans="1:7" x14ac:dyDescent="0.35">
      <c r="A316" s="90" t="str">
        <f>IF(LoanIsNotPaid*LoanIsGood,PaymentNumber,"")</f>
        <v/>
      </c>
      <c r="B316" s="91" t="str">
        <f>IF(LoanIsNotPaid*LoanIsGood,PaymentDate,"")</f>
        <v/>
      </c>
      <c r="C316" s="92" t="str">
        <f>IF(LoanIsNotPaid*LoanIsGood,LoanValue,"")</f>
        <v/>
      </c>
      <c r="D316" s="92" t="str">
        <f>IF(LoanIsNotPaid*LoanIsGood,MonthlyPayment,"")</f>
        <v/>
      </c>
      <c r="E316" s="92" t="str">
        <f>IF(LoanIsNotPaid*LoanIsGood,Principal,"")</f>
        <v/>
      </c>
      <c r="F316" s="92" t="str">
        <f>IF(LoanIsNotPaid*LoanIsGood,InterestAmt,"")</f>
        <v/>
      </c>
      <c r="G316" s="92" t="str">
        <f>IF(LoanIsNotPaid*LoanIsGood,EndingBalance,"")</f>
        <v/>
      </c>
    </row>
    <row r="317" spans="1:7" x14ac:dyDescent="0.35">
      <c r="A317" s="90" t="str">
        <f>IF(LoanIsNotPaid*LoanIsGood,PaymentNumber,"")</f>
        <v/>
      </c>
      <c r="B317" s="91" t="str">
        <f>IF(LoanIsNotPaid*LoanIsGood,PaymentDate,"")</f>
        <v/>
      </c>
      <c r="C317" s="92" t="str">
        <f>IF(LoanIsNotPaid*LoanIsGood,LoanValue,"")</f>
        <v/>
      </c>
      <c r="D317" s="92" t="str">
        <f>IF(LoanIsNotPaid*LoanIsGood,MonthlyPayment,"")</f>
        <v/>
      </c>
      <c r="E317" s="92" t="str">
        <f>IF(LoanIsNotPaid*LoanIsGood,Principal,"")</f>
        <v/>
      </c>
      <c r="F317" s="92" t="str">
        <f>IF(LoanIsNotPaid*LoanIsGood,InterestAmt,"")</f>
        <v/>
      </c>
      <c r="G317" s="92" t="str">
        <f>IF(LoanIsNotPaid*LoanIsGood,EndingBalance,"")</f>
        <v/>
      </c>
    </row>
    <row r="318" spans="1:7" x14ac:dyDescent="0.35">
      <c r="A318" s="90" t="str">
        <f>IF(LoanIsNotPaid*LoanIsGood,PaymentNumber,"")</f>
        <v/>
      </c>
      <c r="B318" s="91" t="str">
        <f>IF(LoanIsNotPaid*LoanIsGood,PaymentDate,"")</f>
        <v/>
      </c>
      <c r="C318" s="92" t="str">
        <f>IF(LoanIsNotPaid*LoanIsGood,LoanValue,"")</f>
        <v/>
      </c>
      <c r="D318" s="92" t="str">
        <f>IF(LoanIsNotPaid*LoanIsGood,MonthlyPayment,"")</f>
        <v/>
      </c>
      <c r="E318" s="92" t="str">
        <f>IF(LoanIsNotPaid*LoanIsGood,Principal,"")</f>
        <v/>
      </c>
      <c r="F318" s="92" t="str">
        <f>IF(LoanIsNotPaid*LoanIsGood,InterestAmt,"")</f>
        <v/>
      </c>
      <c r="G318" s="92" t="str">
        <f>IF(LoanIsNotPaid*LoanIsGood,EndingBalance,"")</f>
        <v/>
      </c>
    </row>
    <row r="319" spans="1:7" x14ac:dyDescent="0.35">
      <c r="A319" s="90" t="str">
        <f>IF(LoanIsNotPaid*LoanIsGood,PaymentNumber,"")</f>
        <v/>
      </c>
      <c r="B319" s="91" t="str">
        <f>IF(LoanIsNotPaid*LoanIsGood,PaymentDate,"")</f>
        <v/>
      </c>
      <c r="C319" s="92" t="str">
        <f>IF(LoanIsNotPaid*LoanIsGood,LoanValue,"")</f>
        <v/>
      </c>
      <c r="D319" s="92" t="str">
        <f>IF(LoanIsNotPaid*LoanIsGood,MonthlyPayment,"")</f>
        <v/>
      </c>
      <c r="E319" s="92" t="str">
        <f>IF(LoanIsNotPaid*LoanIsGood,Principal,"")</f>
        <v/>
      </c>
      <c r="F319" s="92" t="str">
        <f>IF(LoanIsNotPaid*LoanIsGood,InterestAmt,"")</f>
        <v/>
      </c>
      <c r="G319" s="92" t="str">
        <f>IF(LoanIsNotPaid*LoanIsGood,EndingBalance,"")</f>
        <v/>
      </c>
    </row>
    <row r="320" spans="1:7" x14ac:dyDescent="0.35">
      <c r="A320" s="90" t="str">
        <f>IF(LoanIsNotPaid*LoanIsGood,PaymentNumber,"")</f>
        <v/>
      </c>
      <c r="B320" s="91" t="str">
        <f>IF(LoanIsNotPaid*LoanIsGood,PaymentDate,"")</f>
        <v/>
      </c>
      <c r="C320" s="92" t="str">
        <f>IF(LoanIsNotPaid*LoanIsGood,LoanValue,"")</f>
        <v/>
      </c>
      <c r="D320" s="92" t="str">
        <f>IF(LoanIsNotPaid*LoanIsGood,MonthlyPayment,"")</f>
        <v/>
      </c>
      <c r="E320" s="92" t="str">
        <f>IF(LoanIsNotPaid*LoanIsGood,Principal,"")</f>
        <v/>
      </c>
      <c r="F320" s="92" t="str">
        <f>IF(LoanIsNotPaid*LoanIsGood,InterestAmt,"")</f>
        <v/>
      </c>
      <c r="G320" s="92" t="str">
        <f>IF(LoanIsNotPaid*LoanIsGood,EndingBalance,"")</f>
        <v/>
      </c>
    </row>
    <row r="321" spans="1:7" x14ac:dyDescent="0.35">
      <c r="A321" s="90" t="str">
        <f>IF(LoanIsNotPaid*LoanIsGood,PaymentNumber,"")</f>
        <v/>
      </c>
      <c r="B321" s="91" t="str">
        <f>IF(LoanIsNotPaid*LoanIsGood,PaymentDate,"")</f>
        <v/>
      </c>
      <c r="C321" s="92" t="str">
        <f>IF(LoanIsNotPaid*LoanIsGood,LoanValue,"")</f>
        <v/>
      </c>
      <c r="D321" s="92" t="str">
        <f>IF(LoanIsNotPaid*LoanIsGood,MonthlyPayment,"")</f>
        <v/>
      </c>
      <c r="E321" s="92" t="str">
        <f>IF(LoanIsNotPaid*LoanIsGood,Principal,"")</f>
        <v/>
      </c>
      <c r="F321" s="92" t="str">
        <f>IF(LoanIsNotPaid*LoanIsGood,InterestAmt,"")</f>
        <v/>
      </c>
      <c r="G321" s="92" t="str">
        <f>IF(LoanIsNotPaid*LoanIsGood,EndingBalance,"")</f>
        <v/>
      </c>
    </row>
    <row r="322" spans="1:7" x14ac:dyDescent="0.35">
      <c r="A322" s="90" t="str">
        <f>IF(LoanIsNotPaid*LoanIsGood,PaymentNumber,"")</f>
        <v/>
      </c>
      <c r="B322" s="91" t="str">
        <f>IF(LoanIsNotPaid*LoanIsGood,PaymentDate,"")</f>
        <v/>
      </c>
      <c r="C322" s="92" t="str">
        <f>IF(LoanIsNotPaid*LoanIsGood,LoanValue,"")</f>
        <v/>
      </c>
      <c r="D322" s="92" t="str">
        <f>IF(LoanIsNotPaid*LoanIsGood,MonthlyPayment,"")</f>
        <v/>
      </c>
      <c r="E322" s="92" t="str">
        <f>IF(LoanIsNotPaid*LoanIsGood,Principal,"")</f>
        <v/>
      </c>
      <c r="F322" s="92" t="str">
        <f>IF(LoanIsNotPaid*LoanIsGood,InterestAmt,"")</f>
        <v/>
      </c>
      <c r="G322" s="92" t="str">
        <f>IF(LoanIsNotPaid*LoanIsGood,EndingBalance,"")</f>
        <v/>
      </c>
    </row>
    <row r="323" spans="1:7" x14ac:dyDescent="0.35">
      <c r="A323" s="90" t="str">
        <f>IF(LoanIsNotPaid*LoanIsGood,PaymentNumber,"")</f>
        <v/>
      </c>
      <c r="B323" s="91" t="str">
        <f>IF(LoanIsNotPaid*LoanIsGood,PaymentDate,"")</f>
        <v/>
      </c>
      <c r="C323" s="92" t="str">
        <f>IF(LoanIsNotPaid*LoanIsGood,LoanValue,"")</f>
        <v/>
      </c>
      <c r="D323" s="92" t="str">
        <f>IF(LoanIsNotPaid*LoanIsGood,MonthlyPayment,"")</f>
        <v/>
      </c>
      <c r="E323" s="92" t="str">
        <f>IF(LoanIsNotPaid*LoanIsGood,Principal,"")</f>
        <v/>
      </c>
      <c r="F323" s="92" t="str">
        <f>IF(LoanIsNotPaid*LoanIsGood,InterestAmt,"")</f>
        <v/>
      </c>
      <c r="G323" s="92" t="str">
        <f>IF(LoanIsNotPaid*LoanIsGood,EndingBalance,"")</f>
        <v/>
      </c>
    </row>
    <row r="324" spans="1:7" x14ac:dyDescent="0.35">
      <c r="A324" s="90" t="str">
        <f>IF(LoanIsNotPaid*LoanIsGood,PaymentNumber,"")</f>
        <v/>
      </c>
      <c r="B324" s="91" t="str">
        <f>IF(LoanIsNotPaid*LoanIsGood,PaymentDate,"")</f>
        <v/>
      </c>
      <c r="C324" s="92" t="str">
        <f>IF(LoanIsNotPaid*LoanIsGood,LoanValue,"")</f>
        <v/>
      </c>
      <c r="D324" s="92" t="str">
        <f>IF(LoanIsNotPaid*LoanIsGood,MonthlyPayment,"")</f>
        <v/>
      </c>
      <c r="E324" s="92" t="str">
        <f>IF(LoanIsNotPaid*LoanIsGood,Principal,"")</f>
        <v/>
      </c>
      <c r="F324" s="92" t="str">
        <f>IF(LoanIsNotPaid*LoanIsGood,InterestAmt,"")</f>
        <v/>
      </c>
      <c r="G324" s="92" t="str">
        <f>IF(LoanIsNotPaid*LoanIsGood,EndingBalance,"")</f>
        <v/>
      </c>
    </row>
    <row r="325" spans="1:7" x14ac:dyDescent="0.35">
      <c r="A325" s="90" t="str">
        <f>IF(LoanIsNotPaid*LoanIsGood,PaymentNumber,"")</f>
        <v/>
      </c>
      <c r="B325" s="91" t="str">
        <f>IF(LoanIsNotPaid*LoanIsGood,PaymentDate,"")</f>
        <v/>
      </c>
      <c r="C325" s="92" t="str">
        <f>IF(LoanIsNotPaid*LoanIsGood,LoanValue,"")</f>
        <v/>
      </c>
      <c r="D325" s="92" t="str">
        <f>IF(LoanIsNotPaid*LoanIsGood,MonthlyPayment,"")</f>
        <v/>
      </c>
      <c r="E325" s="92" t="str">
        <f>IF(LoanIsNotPaid*LoanIsGood,Principal,"")</f>
        <v/>
      </c>
      <c r="F325" s="92" t="str">
        <f>IF(LoanIsNotPaid*LoanIsGood,InterestAmt,"")</f>
        <v/>
      </c>
      <c r="G325" s="92" t="str">
        <f>IF(LoanIsNotPaid*LoanIsGood,EndingBalance,"")</f>
        <v/>
      </c>
    </row>
    <row r="326" spans="1:7" x14ac:dyDescent="0.35">
      <c r="A326" s="90" t="str">
        <f>IF(LoanIsNotPaid*LoanIsGood,PaymentNumber,"")</f>
        <v/>
      </c>
      <c r="B326" s="91" t="str">
        <f>IF(LoanIsNotPaid*LoanIsGood,PaymentDate,"")</f>
        <v/>
      </c>
      <c r="C326" s="92" t="str">
        <f>IF(LoanIsNotPaid*LoanIsGood,LoanValue,"")</f>
        <v/>
      </c>
      <c r="D326" s="92" t="str">
        <f>IF(LoanIsNotPaid*LoanIsGood,MonthlyPayment,"")</f>
        <v/>
      </c>
      <c r="E326" s="92" t="str">
        <f>IF(LoanIsNotPaid*LoanIsGood,Principal,"")</f>
        <v/>
      </c>
      <c r="F326" s="92" t="str">
        <f>IF(LoanIsNotPaid*LoanIsGood,InterestAmt,"")</f>
        <v/>
      </c>
      <c r="G326" s="92" t="str">
        <f>IF(LoanIsNotPaid*LoanIsGood,EndingBalance,"")</f>
        <v/>
      </c>
    </row>
    <row r="327" spans="1:7" x14ac:dyDescent="0.35">
      <c r="A327" s="90" t="str">
        <f>IF(LoanIsNotPaid*LoanIsGood,PaymentNumber,"")</f>
        <v/>
      </c>
      <c r="B327" s="91" t="str">
        <f>IF(LoanIsNotPaid*LoanIsGood,PaymentDate,"")</f>
        <v/>
      </c>
      <c r="C327" s="92" t="str">
        <f>IF(LoanIsNotPaid*LoanIsGood,LoanValue,"")</f>
        <v/>
      </c>
      <c r="D327" s="92" t="str">
        <f>IF(LoanIsNotPaid*LoanIsGood,MonthlyPayment,"")</f>
        <v/>
      </c>
      <c r="E327" s="92" t="str">
        <f>IF(LoanIsNotPaid*LoanIsGood,Principal,"")</f>
        <v/>
      </c>
      <c r="F327" s="92" t="str">
        <f>IF(LoanIsNotPaid*LoanIsGood,InterestAmt,"")</f>
        <v/>
      </c>
      <c r="G327" s="92" t="str">
        <f>IF(LoanIsNotPaid*LoanIsGood,EndingBalance,"")</f>
        <v/>
      </c>
    </row>
    <row r="328" spans="1:7" x14ac:dyDescent="0.35">
      <c r="A328" s="90" t="str">
        <f>IF(LoanIsNotPaid*LoanIsGood,PaymentNumber,"")</f>
        <v/>
      </c>
      <c r="B328" s="91" t="str">
        <f>IF(LoanIsNotPaid*LoanIsGood,PaymentDate,"")</f>
        <v/>
      </c>
      <c r="C328" s="92" t="str">
        <f>IF(LoanIsNotPaid*LoanIsGood,LoanValue,"")</f>
        <v/>
      </c>
      <c r="D328" s="92" t="str">
        <f>IF(LoanIsNotPaid*LoanIsGood,MonthlyPayment,"")</f>
        <v/>
      </c>
      <c r="E328" s="92" t="str">
        <f>IF(LoanIsNotPaid*LoanIsGood,Principal,"")</f>
        <v/>
      </c>
      <c r="F328" s="92" t="str">
        <f>IF(LoanIsNotPaid*LoanIsGood,InterestAmt,"")</f>
        <v/>
      </c>
      <c r="G328" s="92" t="str">
        <f>IF(LoanIsNotPaid*LoanIsGood,EndingBalance,"")</f>
        <v/>
      </c>
    </row>
    <row r="329" spans="1:7" x14ac:dyDescent="0.35">
      <c r="A329" s="90" t="str">
        <f>IF(LoanIsNotPaid*LoanIsGood,PaymentNumber,"")</f>
        <v/>
      </c>
      <c r="B329" s="91" t="str">
        <f>IF(LoanIsNotPaid*LoanIsGood,PaymentDate,"")</f>
        <v/>
      </c>
      <c r="C329" s="92" t="str">
        <f>IF(LoanIsNotPaid*LoanIsGood,LoanValue,"")</f>
        <v/>
      </c>
      <c r="D329" s="92" t="str">
        <f>IF(LoanIsNotPaid*LoanIsGood,MonthlyPayment,"")</f>
        <v/>
      </c>
      <c r="E329" s="92" t="str">
        <f>IF(LoanIsNotPaid*LoanIsGood,Principal,"")</f>
        <v/>
      </c>
      <c r="F329" s="92" t="str">
        <f>IF(LoanIsNotPaid*LoanIsGood,InterestAmt,"")</f>
        <v/>
      </c>
      <c r="G329" s="92" t="str">
        <f>IF(LoanIsNotPaid*LoanIsGood,EndingBalance,"")</f>
        <v/>
      </c>
    </row>
    <row r="330" spans="1:7" x14ac:dyDescent="0.35">
      <c r="A330" s="90" t="str">
        <f>IF(LoanIsNotPaid*LoanIsGood,PaymentNumber,"")</f>
        <v/>
      </c>
      <c r="B330" s="91" t="str">
        <f>IF(LoanIsNotPaid*LoanIsGood,PaymentDate,"")</f>
        <v/>
      </c>
      <c r="C330" s="92" t="str">
        <f>IF(LoanIsNotPaid*LoanIsGood,LoanValue,"")</f>
        <v/>
      </c>
      <c r="D330" s="92" t="str">
        <f>IF(LoanIsNotPaid*LoanIsGood,MonthlyPayment,"")</f>
        <v/>
      </c>
      <c r="E330" s="92" t="str">
        <f>IF(LoanIsNotPaid*LoanIsGood,Principal,"")</f>
        <v/>
      </c>
      <c r="F330" s="92" t="str">
        <f>IF(LoanIsNotPaid*LoanIsGood,InterestAmt,"")</f>
        <v/>
      </c>
      <c r="G330" s="92" t="str">
        <f>IF(LoanIsNotPaid*LoanIsGood,EndingBalance,"")</f>
        <v/>
      </c>
    </row>
    <row r="331" spans="1:7" x14ac:dyDescent="0.35">
      <c r="A331" s="90" t="str">
        <f>IF(LoanIsNotPaid*LoanIsGood,PaymentNumber,"")</f>
        <v/>
      </c>
      <c r="B331" s="91" t="str">
        <f>IF(LoanIsNotPaid*LoanIsGood,PaymentDate,"")</f>
        <v/>
      </c>
      <c r="C331" s="92" t="str">
        <f>IF(LoanIsNotPaid*LoanIsGood,LoanValue,"")</f>
        <v/>
      </c>
      <c r="D331" s="92" t="str">
        <f>IF(LoanIsNotPaid*LoanIsGood,MonthlyPayment,"")</f>
        <v/>
      </c>
      <c r="E331" s="92" t="str">
        <f>IF(LoanIsNotPaid*LoanIsGood,Principal,"")</f>
        <v/>
      </c>
      <c r="F331" s="92" t="str">
        <f>IF(LoanIsNotPaid*LoanIsGood,InterestAmt,"")</f>
        <v/>
      </c>
      <c r="G331" s="92" t="str">
        <f>IF(LoanIsNotPaid*LoanIsGood,EndingBalance,"")</f>
        <v/>
      </c>
    </row>
    <row r="332" spans="1:7" x14ac:dyDescent="0.35">
      <c r="A332" s="90" t="str">
        <f>IF(LoanIsNotPaid*LoanIsGood,PaymentNumber,"")</f>
        <v/>
      </c>
      <c r="B332" s="91" t="str">
        <f>IF(LoanIsNotPaid*LoanIsGood,PaymentDate,"")</f>
        <v/>
      </c>
      <c r="C332" s="92" t="str">
        <f>IF(LoanIsNotPaid*LoanIsGood,LoanValue,"")</f>
        <v/>
      </c>
      <c r="D332" s="92" t="str">
        <f>IF(LoanIsNotPaid*LoanIsGood,MonthlyPayment,"")</f>
        <v/>
      </c>
      <c r="E332" s="92" t="str">
        <f>IF(LoanIsNotPaid*LoanIsGood,Principal,"")</f>
        <v/>
      </c>
      <c r="F332" s="92" t="str">
        <f>IF(LoanIsNotPaid*LoanIsGood,InterestAmt,"")</f>
        <v/>
      </c>
      <c r="G332" s="92" t="str">
        <f>IF(LoanIsNotPaid*LoanIsGood,EndingBalance,"")</f>
        <v/>
      </c>
    </row>
    <row r="333" spans="1:7" x14ac:dyDescent="0.35">
      <c r="A333" s="90" t="str">
        <f>IF(LoanIsNotPaid*LoanIsGood,PaymentNumber,"")</f>
        <v/>
      </c>
      <c r="B333" s="91" t="str">
        <f>IF(LoanIsNotPaid*LoanIsGood,PaymentDate,"")</f>
        <v/>
      </c>
      <c r="C333" s="92" t="str">
        <f>IF(LoanIsNotPaid*LoanIsGood,LoanValue,"")</f>
        <v/>
      </c>
      <c r="D333" s="92" t="str">
        <f>IF(LoanIsNotPaid*LoanIsGood,MonthlyPayment,"")</f>
        <v/>
      </c>
      <c r="E333" s="92" t="str">
        <f>IF(LoanIsNotPaid*LoanIsGood,Principal,"")</f>
        <v/>
      </c>
      <c r="F333" s="92" t="str">
        <f>IF(LoanIsNotPaid*LoanIsGood,InterestAmt,"")</f>
        <v/>
      </c>
      <c r="G333" s="92" t="str">
        <f>IF(LoanIsNotPaid*LoanIsGood,EndingBalance,"")</f>
        <v/>
      </c>
    </row>
    <row r="334" spans="1:7" x14ac:dyDescent="0.35">
      <c r="A334" s="90" t="str">
        <f>IF(LoanIsNotPaid*LoanIsGood,PaymentNumber,"")</f>
        <v/>
      </c>
      <c r="B334" s="91" t="str">
        <f>IF(LoanIsNotPaid*LoanIsGood,PaymentDate,"")</f>
        <v/>
      </c>
      <c r="C334" s="92" t="str">
        <f>IF(LoanIsNotPaid*LoanIsGood,LoanValue,"")</f>
        <v/>
      </c>
      <c r="D334" s="92" t="str">
        <f>IF(LoanIsNotPaid*LoanIsGood,MonthlyPayment,"")</f>
        <v/>
      </c>
      <c r="E334" s="92" t="str">
        <f>IF(LoanIsNotPaid*LoanIsGood,Principal,"")</f>
        <v/>
      </c>
      <c r="F334" s="92" t="str">
        <f>IF(LoanIsNotPaid*LoanIsGood,InterestAmt,"")</f>
        <v/>
      </c>
      <c r="G334" s="92" t="str">
        <f>IF(LoanIsNotPaid*LoanIsGood,EndingBalance,"")</f>
        <v/>
      </c>
    </row>
    <row r="335" spans="1:7" x14ac:dyDescent="0.35">
      <c r="A335" s="90" t="str">
        <f>IF(LoanIsNotPaid*LoanIsGood,PaymentNumber,"")</f>
        <v/>
      </c>
      <c r="B335" s="91" t="str">
        <f>IF(LoanIsNotPaid*LoanIsGood,PaymentDate,"")</f>
        <v/>
      </c>
      <c r="C335" s="92" t="str">
        <f>IF(LoanIsNotPaid*LoanIsGood,LoanValue,"")</f>
        <v/>
      </c>
      <c r="D335" s="92" t="str">
        <f>IF(LoanIsNotPaid*LoanIsGood,MonthlyPayment,"")</f>
        <v/>
      </c>
      <c r="E335" s="92" t="str">
        <f>IF(LoanIsNotPaid*LoanIsGood,Principal,"")</f>
        <v/>
      </c>
      <c r="F335" s="92" t="str">
        <f>IF(LoanIsNotPaid*LoanIsGood,InterestAmt,"")</f>
        <v/>
      </c>
      <c r="G335" s="92" t="str">
        <f>IF(LoanIsNotPaid*LoanIsGood,EndingBalance,"")</f>
        <v/>
      </c>
    </row>
    <row r="336" spans="1:7" x14ac:dyDescent="0.35">
      <c r="A336" s="90" t="str">
        <f>IF(LoanIsNotPaid*LoanIsGood,PaymentNumber,"")</f>
        <v/>
      </c>
      <c r="B336" s="91" t="str">
        <f>IF(LoanIsNotPaid*LoanIsGood,PaymentDate,"")</f>
        <v/>
      </c>
      <c r="C336" s="92" t="str">
        <f>IF(LoanIsNotPaid*LoanIsGood,LoanValue,"")</f>
        <v/>
      </c>
      <c r="D336" s="92" t="str">
        <f>IF(LoanIsNotPaid*LoanIsGood,MonthlyPayment,"")</f>
        <v/>
      </c>
      <c r="E336" s="92" t="str">
        <f>IF(LoanIsNotPaid*LoanIsGood,Principal,"")</f>
        <v/>
      </c>
      <c r="F336" s="92" t="str">
        <f>IF(LoanIsNotPaid*LoanIsGood,InterestAmt,"")</f>
        <v/>
      </c>
      <c r="G336" s="92" t="str">
        <f>IF(LoanIsNotPaid*LoanIsGood,EndingBalance,"")</f>
        <v/>
      </c>
    </row>
    <row r="337" spans="1:7" x14ac:dyDescent="0.35">
      <c r="A337" s="90" t="str">
        <f>IF(LoanIsNotPaid*LoanIsGood,PaymentNumber,"")</f>
        <v/>
      </c>
      <c r="B337" s="91" t="str">
        <f>IF(LoanIsNotPaid*LoanIsGood,PaymentDate,"")</f>
        <v/>
      </c>
      <c r="C337" s="92" t="str">
        <f>IF(LoanIsNotPaid*LoanIsGood,LoanValue,"")</f>
        <v/>
      </c>
      <c r="D337" s="92" t="str">
        <f>IF(LoanIsNotPaid*LoanIsGood,MonthlyPayment,"")</f>
        <v/>
      </c>
      <c r="E337" s="92" t="str">
        <f>IF(LoanIsNotPaid*LoanIsGood,Principal,"")</f>
        <v/>
      </c>
      <c r="F337" s="92" t="str">
        <f>IF(LoanIsNotPaid*LoanIsGood,InterestAmt,"")</f>
        <v/>
      </c>
      <c r="G337" s="92" t="str">
        <f>IF(LoanIsNotPaid*LoanIsGood,EndingBalance,"")</f>
        <v/>
      </c>
    </row>
    <row r="338" spans="1:7" x14ac:dyDescent="0.35">
      <c r="A338" s="90" t="str">
        <f>IF(LoanIsNotPaid*LoanIsGood,PaymentNumber,"")</f>
        <v/>
      </c>
      <c r="B338" s="91" t="str">
        <f>IF(LoanIsNotPaid*LoanIsGood,PaymentDate,"")</f>
        <v/>
      </c>
      <c r="C338" s="92" t="str">
        <f>IF(LoanIsNotPaid*LoanIsGood,LoanValue,"")</f>
        <v/>
      </c>
      <c r="D338" s="92" t="str">
        <f>IF(LoanIsNotPaid*LoanIsGood,MonthlyPayment,"")</f>
        <v/>
      </c>
      <c r="E338" s="92" t="str">
        <f>IF(LoanIsNotPaid*LoanIsGood,Principal,"")</f>
        <v/>
      </c>
      <c r="F338" s="92" t="str">
        <f>IF(LoanIsNotPaid*LoanIsGood,InterestAmt,"")</f>
        <v/>
      </c>
      <c r="G338" s="92" t="str">
        <f>IF(LoanIsNotPaid*LoanIsGood,EndingBalance,"")</f>
        <v/>
      </c>
    </row>
    <row r="339" spans="1:7" x14ac:dyDescent="0.35">
      <c r="A339" s="90" t="str">
        <f>IF(LoanIsNotPaid*LoanIsGood,PaymentNumber,"")</f>
        <v/>
      </c>
      <c r="B339" s="91" t="str">
        <f>IF(LoanIsNotPaid*LoanIsGood,PaymentDate,"")</f>
        <v/>
      </c>
      <c r="C339" s="92" t="str">
        <f>IF(LoanIsNotPaid*LoanIsGood,LoanValue,"")</f>
        <v/>
      </c>
      <c r="D339" s="92" t="str">
        <f>IF(LoanIsNotPaid*LoanIsGood,MonthlyPayment,"")</f>
        <v/>
      </c>
      <c r="E339" s="92" t="str">
        <f>IF(LoanIsNotPaid*LoanIsGood,Principal,"")</f>
        <v/>
      </c>
      <c r="F339" s="92" t="str">
        <f>IF(LoanIsNotPaid*LoanIsGood,InterestAmt,"")</f>
        <v/>
      </c>
      <c r="G339" s="92" t="str">
        <f>IF(LoanIsNotPaid*LoanIsGood,EndingBalance,"")</f>
        <v/>
      </c>
    </row>
    <row r="340" spans="1:7" x14ac:dyDescent="0.35">
      <c r="A340" s="90" t="str">
        <f>IF(LoanIsNotPaid*LoanIsGood,PaymentNumber,"")</f>
        <v/>
      </c>
      <c r="B340" s="91" t="str">
        <f>IF(LoanIsNotPaid*LoanIsGood,PaymentDate,"")</f>
        <v/>
      </c>
      <c r="C340" s="92" t="str">
        <f>IF(LoanIsNotPaid*LoanIsGood,LoanValue,"")</f>
        <v/>
      </c>
      <c r="D340" s="92" t="str">
        <f>IF(LoanIsNotPaid*LoanIsGood,MonthlyPayment,"")</f>
        <v/>
      </c>
      <c r="E340" s="92" t="str">
        <f>IF(LoanIsNotPaid*LoanIsGood,Principal,"")</f>
        <v/>
      </c>
      <c r="F340" s="92" t="str">
        <f>IF(LoanIsNotPaid*LoanIsGood,InterestAmt,"")</f>
        <v/>
      </c>
      <c r="G340" s="92" t="str">
        <f>IF(LoanIsNotPaid*LoanIsGood,EndingBalance,"")</f>
        <v/>
      </c>
    </row>
    <row r="341" spans="1:7" x14ac:dyDescent="0.35">
      <c r="A341" s="90" t="str">
        <f>IF(LoanIsNotPaid*LoanIsGood,PaymentNumber,"")</f>
        <v/>
      </c>
      <c r="B341" s="91" t="str">
        <f>IF(LoanIsNotPaid*LoanIsGood,PaymentDate,"")</f>
        <v/>
      </c>
      <c r="C341" s="92" t="str">
        <f>IF(LoanIsNotPaid*LoanIsGood,LoanValue,"")</f>
        <v/>
      </c>
      <c r="D341" s="92" t="str">
        <f>IF(LoanIsNotPaid*LoanIsGood,MonthlyPayment,"")</f>
        <v/>
      </c>
      <c r="E341" s="92" t="str">
        <f>IF(LoanIsNotPaid*LoanIsGood,Principal,"")</f>
        <v/>
      </c>
      <c r="F341" s="92" t="str">
        <f>IF(LoanIsNotPaid*LoanIsGood,InterestAmt,"")</f>
        <v/>
      </c>
      <c r="G341" s="92" t="str">
        <f>IF(LoanIsNotPaid*LoanIsGood,EndingBalance,"")</f>
        <v/>
      </c>
    </row>
    <row r="342" spans="1:7" x14ac:dyDescent="0.35">
      <c r="A342" s="90" t="str">
        <f>IF(LoanIsNotPaid*LoanIsGood,PaymentNumber,"")</f>
        <v/>
      </c>
      <c r="B342" s="91" t="str">
        <f>IF(LoanIsNotPaid*LoanIsGood,PaymentDate,"")</f>
        <v/>
      </c>
      <c r="C342" s="92" t="str">
        <f>IF(LoanIsNotPaid*LoanIsGood,LoanValue,"")</f>
        <v/>
      </c>
      <c r="D342" s="92" t="str">
        <f>IF(LoanIsNotPaid*LoanIsGood,MonthlyPayment,"")</f>
        <v/>
      </c>
      <c r="E342" s="92" t="str">
        <f>IF(LoanIsNotPaid*LoanIsGood,Principal,"")</f>
        <v/>
      </c>
      <c r="F342" s="92" t="str">
        <f>IF(LoanIsNotPaid*LoanIsGood,InterestAmt,"")</f>
        <v/>
      </c>
      <c r="G342" s="92" t="str">
        <f>IF(LoanIsNotPaid*LoanIsGood,EndingBalance,"")</f>
        <v/>
      </c>
    </row>
    <row r="343" spans="1:7" x14ac:dyDescent="0.35">
      <c r="A343" s="90" t="str">
        <f>IF(LoanIsNotPaid*LoanIsGood,PaymentNumber,"")</f>
        <v/>
      </c>
      <c r="B343" s="91" t="str">
        <f>IF(LoanIsNotPaid*LoanIsGood,PaymentDate,"")</f>
        <v/>
      </c>
      <c r="C343" s="92" t="str">
        <f>IF(LoanIsNotPaid*LoanIsGood,LoanValue,"")</f>
        <v/>
      </c>
      <c r="D343" s="92" t="str">
        <f>IF(LoanIsNotPaid*LoanIsGood,MonthlyPayment,"")</f>
        <v/>
      </c>
      <c r="E343" s="92" t="str">
        <f>IF(LoanIsNotPaid*LoanIsGood,Principal,"")</f>
        <v/>
      </c>
      <c r="F343" s="92" t="str">
        <f>IF(LoanIsNotPaid*LoanIsGood,InterestAmt,"")</f>
        <v/>
      </c>
      <c r="G343" s="92" t="str">
        <f>IF(LoanIsNotPaid*LoanIsGood,EndingBalance,"")</f>
        <v/>
      </c>
    </row>
    <row r="344" spans="1:7" x14ac:dyDescent="0.35">
      <c r="A344" s="90" t="str">
        <f>IF(LoanIsNotPaid*LoanIsGood,PaymentNumber,"")</f>
        <v/>
      </c>
      <c r="B344" s="91" t="str">
        <f>IF(LoanIsNotPaid*LoanIsGood,PaymentDate,"")</f>
        <v/>
      </c>
      <c r="C344" s="92" t="str">
        <f>IF(LoanIsNotPaid*LoanIsGood,LoanValue,"")</f>
        <v/>
      </c>
      <c r="D344" s="92" t="str">
        <f>IF(LoanIsNotPaid*LoanIsGood,MonthlyPayment,"")</f>
        <v/>
      </c>
      <c r="E344" s="92" t="str">
        <f>IF(LoanIsNotPaid*LoanIsGood,Principal,"")</f>
        <v/>
      </c>
      <c r="F344" s="92" t="str">
        <f>IF(LoanIsNotPaid*LoanIsGood,InterestAmt,"")</f>
        <v/>
      </c>
      <c r="G344" s="92" t="str">
        <f>IF(LoanIsNotPaid*LoanIsGood,EndingBalance,"")</f>
        <v/>
      </c>
    </row>
    <row r="345" spans="1:7" x14ac:dyDescent="0.35">
      <c r="A345" s="90" t="str">
        <f>IF(LoanIsNotPaid*LoanIsGood,PaymentNumber,"")</f>
        <v/>
      </c>
      <c r="B345" s="91" t="str">
        <f>IF(LoanIsNotPaid*LoanIsGood,PaymentDate,"")</f>
        <v/>
      </c>
      <c r="C345" s="92" t="str">
        <f>IF(LoanIsNotPaid*LoanIsGood,LoanValue,"")</f>
        <v/>
      </c>
      <c r="D345" s="92" t="str">
        <f>IF(LoanIsNotPaid*LoanIsGood,MonthlyPayment,"")</f>
        <v/>
      </c>
      <c r="E345" s="92" t="str">
        <f>IF(LoanIsNotPaid*LoanIsGood,Principal,"")</f>
        <v/>
      </c>
      <c r="F345" s="92" t="str">
        <f>IF(LoanIsNotPaid*LoanIsGood,InterestAmt,"")</f>
        <v/>
      </c>
      <c r="G345" s="92" t="str">
        <f>IF(LoanIsNotPaid*LoanIsGood,EndingBalance,"")</f>
        <v/>
      </c>
    </row>
    <row r="346" spans="1:7" x14ac:dyDescent="0.35">
      <c r="A346" s="90" t="str">
        <f>IF(LoanIsNotPaid*LoanIsGood,PaymentNumber,"")</f>
        <v/>
      </c>
      <c r="B346" s="91" t="str">
        <f>IF(LoanIsNotPaid*LoanIsGood,PaymentDate,"")</f>
        <v/>
      </c>
      <c r="C346" s="92" t="str">
        <f>IF(LoanIsNotPaid*LoanIsGood,LoanValue,"")</f>
        <v/>
      </c>
      <c r="D346" s="92" t="str">
        <f>IF(LoanIsNotPaid*LoanIsGood,MonthlyPayment,"")</f>
        <v/>
      </c>
      <c r="E346" s="92" t="str">
        <f>IF(LoanIsNotPaid*LoanIsGood,Principal,"")</f>
        <v/>
      </c>
      <c r="F346" s="92" t="str">
        <f>IF(LoanIsNotPaid*LoanIsGood,InterestAmt,"")</f>
        <v/>
      </c>
      <c r="G346" s="92" t="str">
        <f>IF(LoanIsNotPaid*LoanIsGood,EndingBalance,"")</f>
        <v/>
      </c>
    </row>
    <row r="347" spans="1:7" x14ac:dyDescent="0.35">
      <c r="A347" s="90" t="str">
        <f>IF(LoanIsNotPaid*LoanIsGood,PaymentNumber,"")</f>
        <v/>
      </c>
      <c r="B347" s="91" t="str">
        <f>IF(LoanIsNotPaid*LoanIsGood,PaymentDate,"")</f>
        <v/>
      </c>
      <c r="C347" s="92" t="str">
        <f>IF(LoanIsNotPaid*LoanIsGood,LoanValue,"")</f>
        <v/>
      </c>
      <c r="D347" s="92" t="str">
        <f>IF(LoanIsNotPaid*LoanIsGood,MonthlyPayment,"")</f>
        <v/>
      </c>
      <c r="E347" s="92" t="str">
        <f>IF(LoanIsNotPaid*LoanIsGood,Principal,"")</f>
        <v/>
      </c>
      <c r="F347" s="92" t="str">
        <f>IF(LoanIsNotPaid*LoanIsGood,InterestAmt,"")</f>
        <v/>
      </c>
      <c r="G347" s="92" t="str">
        <f>IF(LoanIsNotPaid*LoanIsGood,EndingBalance,"")</f>
        <v/>
      </c>
    </row>
    <row r="348" spans="1:7" x14ac:dyDescent="0.35">
      <c r="A348" s="90" t="str">
        <f>IF(LoanIsNotPaid*LoanIsGood,PaymentNumber,"")</f>
        <v/>
      </c>
      <c r="B348" s="91" t="str">
        <f>IF(LoanIsNotPaid*LoanIsGood,PaymentDate,"")</f>
        <v/>
      </c>
      <c r="C348" s="92" t="str">
        <f>IF(LoanIsNotPaid*LoanIsGood,LoanValue,"")</f>
        <v/>
      </c>
      <c r="D348" s="92" t="str">
        <f>IF(LoanIsNotPaid*LoanIsGood,MonthlyPayment,"")</f>
        <v/>
      </c>
      <c r="E348" s="92" t="str">
        <f>IF(LoanIsNotPaid*LoanIsGood,Principal,"")</f>
        <v/>
      </c>
      <c r="F348" s="92" t="str">
        <f>IF(LoanIsNotPaid*LoanIsGood,InterestAmt,"")</f>
        <v/>
      </c>
      <c r="G348" s="92" t="str">
        <f>IF(LoanIsNotPaid*LoanIsGood,EndingBalance,"")</f>
        <v/>
      </c>
    </row>
    <row r="349" spans="1:7" x14ac:dyDescent="0.35">
      <c r="A349" s="90" t="str">
        <f>IF(LoanIsNotPaid*LoanIsGood,PaymentNumber,"")</f>
        <v/>
      </c>
      <c r="B349" s="91" t="str">
        <f>IF(LoanIsNotPaid*LoanIsGood,PaymentDate,"")</f>
        <v/>
      </c>
      <c r="C349" s="92" t="str">
        <f>IF(LoanIsNotPaid*LoanIsGood,LoanValue,"")</f>
        <v/>
      </c>
      <c r="D349" s="92" t="str">
        <f>IF(LoanIsNotPaid*LoanIsGood,MonthlyPayment,"")</f>
        <v/>
      </c>
      <c r="E349" s="92" t="str">
        <f>IF(LoanIsNotPaid*LoanIsGood,Principal,"")</f>
        <v/>
      </c>
      <c r="F349" s="92" t="str">
        <f>IF(LoanIsNotPaid*LoanIsGood,InterestAmt,"")</f>
        <v/>
      </c>
      <c r="G349" s="92" t="str">
        <f>IF(LoanIsNotPaid*LoanIsGood,EndingBalance,"")</f>
        <v/>
      </c>
    </row>
    <row r="350" spans="1:7" x14ac:dyDescent="0.35">
      <c r="A350" s="90" t="str">
        <f>IF(LoanIsNotPaid*LoanIsGood,PaymentNumber,"")</f>
        <v/>
      </c>
      <c r="B350" s="91" t="str">
        <f>IF(LoanIsNotPaid*LoanIsGood,PaymentDate,"")</f>
        <v/>
      </c>
      <c r="C350" s="92" t="str">
        <f>IF(LoanIsNotPaid*LoanIsGood,LoanValue,"")</f>
        <v/>
      </c>
      <c r="D350" s="92" t="str">
        <f>IF(LoanIsNotPaid*LoanIsGood,MonthlyPayment,"")</f>
        <v/>
      </c>
      <c r="E350" s="92" t="str">
        <f>IF(LoanIsNotPaid*LoanIsGood,Principal,"")</f>
        <v/>
      </c>
      <c r="F350" s="92" t="str">
        <f>IF(LoanIsNotPaid*LoanIsGood,InterestAmt,"")</f>
        <v/>
      </c>
      <c r="G350" s="92" t="str">
        <f>IF(LoanIsNotPaid*LoanIsGood,EndingBalance,"")</f>
        <v/>
      </c>
    </row>
    <row r="351" spans="1:7" x14ac:dyDescent="0.35">
      <c r="A351" s="90" t="str">
        <f>IF(LoanIsNotPaid*LoanIsGood,PaymentNumber,"")</f>
        <v/>
      </c>
      <c r="B351" s="91" t="str">
        <f>IF(LoanIsNotPaid*LoanIsGood,PaymentDate,"")</f>
        <v/>
      </c>
      <c r="C351" s="92" t="str">
        <f>IF(LoanIsNotPaid*LoanIsGood,LoanValue,"")</f>
        <v/>
      </c>
      <c r="D351" s="92" t="str">
        <f>IF(LoanIsNotPaid*LoanIsGood,MonthlyPayment,"")</f>
        <v/>
      </c>
      <c r="E351" s="92" t="str">
        <f>IF(LoanIsNotPaid*LoanIsGood,Principal,"")</f>
        <v/>
      </c>
      <c r="F351" s="92" t="str">
        <f>IF(LoanIsNotPaid*LoanIsGood,InterestAmt,"")</f>
        <v/>
      </c>
      <c r="G351" s="92" t="str">
        <f>IF(LoanIsNotPaid*LoanIsGood,EndingBalance,"")</f>
        <v/>
      </c>
    </row>
    <row r="352" spans="1:7" x14ac:dyDescent="0.35">
      <c r="A352" s="90" t="str">
        <f>IF(LoanIsNotPaid*LoanIsGood,PaymentNumber,"")</f>
        <v/>
      </c>
      <c r="B352" s="91" t="str">
        <f>IF(LoanIsNotPaid*LoanIsGood,PaymentDate,"")</f>
        <v/>
      </c>
      <c r="C352" s="92" t="str">
        <f>IF(LoanIsNotPaid*LoanIsGood,LoanValue,"")</f>
        <v/>
      </c>
      <c r="D352" s="92" t="str">
        <f>IF(LoanIsNotPaid*LoanIsGood,MonthlyPayment,"")</f>
        <v/>
      </c>
      <c r="E352" s="92" t="str">
        <f>IF(LoanIsNotPaid*LoanIsGood,Principal,"")</f>
        <v/>
      </c>
      <c r="F352" s="92" t="str">
        <f>IF(LoanIsNotPaid*LoanIsGood,InterestAmt,"")</f>
        <v/>
      </c>
      <c r="G352" s="92" t="str">
        <f>IF(LoanIsNotPaid*LoanIsGood,EndingBalance,"")</f>
        <v/>
      </c>
    </row>
    <row r="353" spans="1:7" x14ac:dyDescent="0.35">
      <c r="A353" s="90" t="str">
        <f>IF(LoanIsNotPaid*LoanIsGood,PaymentNumber,"")</f>
        <v/>
      </c>
      <c r="B353" s="91" t="str">
        <f>IF(LoanIsNotPaid*LoanIsGood,PaymentDate,"")</f>
        <v/>
      </c>
      <c r="C353" s="92" t="str">
        <f>IF(LoanIsNotPaid*LoanIsGood,LoanValue,"")</f>
        <v/>
      </c>
      <c r="D353" s="92" t="str">
        <f>IF(LoanIsNotPaid*LoanIsGood,MonthlyPayment,"")</f>
        <v/>
      </c>
      <c r="E353" s="92" t="str">
        <f>IF(LoanIsNotPaid*LoanIsGood,Principal,"")</f>
        <v/>
      </c>
      <c r="F353" s="92" t="str">
        <f>IF(LoanIsNotPaid*LoanIsGood,InterestAmt,"")</f>
        <v/>
      </c>
      <c r="G353" s="92" t="str">
        <f>IF(LoanIsNotPaid*LoanIsGood,EndingBalance,"")</f>
        <v/>
      </c>
    </row>
    <row r="354" spans="1:7" x14ac:dyDescent="0.35">
      <c r="A354" s="90" t="str">
        <f>IF(LoanIsNotPaid*LoanIsGood,PaymentNumber,"")</f>
        <v/>
      </c>
      <c r="B354" s="91" t="str">
        <f>IF(LoanIsNotPaid*LoanIsGood,PaymentDate,"")</f>
        <v/>
      </c>
      <c r="C354" s="92" t="str">
        <f>IF(LoanIsNotPaid*LoanIsGood,LoanValue,"")</f>
        <v/>
      </c>
      <c r="D354" s="92" t="str">
        <f>IF(LoanIsNotPaid*LoanIsGood,MonthlyPayment,"")</f>
        <v/>
      </c>
      <c r="E354" s="92" t="str">
        <f>IF(LoanIsNotPaid*LoanIsGood,Principal,"")</f>
        <v/>
      </c>
      <c r="F354" s="92" t="str">
        <f>IF(LoanIsNotPaid*LoanIsGood,InterestAmt,"")</f>
        <v/>
      </c>
      <c r="G354" s="92" t="str">
        <f>IF(LoanIsNotPaid*LoanIsGood,EndingBalance,"")</f>
        <v/>
      </c>
    </row>
    <row r="355" spans="1:7" x14ac:dyDescent="0.35">
      <c r="A355" s="90" t="str">
        <f>IF(LoanIsNotPaid*LoanIsGood,PaymentNumber,"")</f>
        <v/>
      </c>
      <c r="B355" s="91" t="str">
        <f>IF(LoanIsNotPaid*LoanIsGood,PaymentDate,"")</f>
        <v/>
      </c>
      <c r="C355" s="92" t="str">
        <f>IF(LoanIsNotPaid*LoanIsGood,LoanValue,"")</f>
        <v/>
      </c>
      <c r="D355" s="92" t="str">
        <f>IF(LoanIsNotPaid*LoanIsGood,MonthlyPayment,"")</f>
        <v/>
      </c>
      <c r="E355" s="92" t="str">
        <f>IF(LoanIsNotPaid*LoanIsGood,Principal,"")</f>
        <v/>
      </c>
      <c r="F355" s="92" t="str">
        <f>IF(LoanIsNotPaid*LoanIsGood,InterestAmt,"")</f>
        <v/>
      </c>
      <c r="G355" s="92" t="str">
        <f>IF(LoanIsNotPaid*LoanIsGood,EndingBalance,"")</f>
        <v/>
      </c>
    </row>
    <row r="356" spans="1:7" x14ac:dyDescent="0.35">
      <c r="A356" s="90" t="str">
        <f>IF(LoanIsNotPaid*LoanIsGood,PaymentNumber,"")</f>
        <v/>
      </c>
      <c r="B356" s="91" t="str">
        <f>IF(LoanIsNotPaid*LoanIsGood,PaymentDate,"")</f>
        <v/>
      </c>
      <c r="C356" s="92" t="str">
        <f>IF(LoanIsNotPaid*LoanIsGood,LoanValue,"")</f>
        <v/>
      </c>
      <c r="D356" s="92" t="str">
        <f>IF(LoanIsNotPaid*LoanIsGood,MonthlyPayment,"")</f>
        <v/>
      </c>
      <c r="E356" s="92" t="str">
        <f>IF(LoanIsNotPaid*LoanIsGood,Principal,"")</f>
        <v/>
      </c>
      <c r="F356" s="92" t="str">
        <f>IF(LoanIsNotPaid*LoanIsGood,InterestAmt,"")</f>
        <v/>
      </c>
      <c r="G356" s="92" t="str">
        <f>IF(LoanIsNotPaid*LoanIsGood,EndingBalance,"")</f>
        <v/>
      </c>
    </row>
    <row r="357" spans="1:7" x14ac:dyDescent="0.35">
      <c r="A357" s="90" t="str">
        <f>IF(LoanIsNotPaid*LoanIsGood,PaymentNumber,"")</f>
        <v/>
      </c>
      <c r="B357" s="91" t="str">
        <f>IF(LoanIsNotPaid*LoanIsGood,PaymentDate,"")</f>
        <v/>
      </c>
      <c r="C357" s="92" t="str">
        <f>IF(LoanIsNotPaid*LoanIsGood,LoanValue,"")</f>
        <v/>
      </c>
      <c r="D357" s="92" t="str">
        <f>IF(LoanIsNotPaid*LoanIsGood,MonthlyPayment,"")</f>
        <v/>
      </c>
      <c r="E357" s="92" t="str">
        <f>IF(LoanIsNotPaid*LoanIsGood,Principal,"")</f>
        <v/>
      </c>
      <c r="F357" s="92" t="str">
        <f>IF(LoanIsNotPaid*LoanIsGood,InterestAmt,"")</f>
        <v/>
      </c>
      <c r="G357" s="92" t="str">
        <f>IF(LoanIsNotPaid*LoanIsGood,EndingBalance,"")</f>
        <v/>
      </c>
    </row>
    <row r="358" spans="1:7" x14ac:dyDescent="0.35">
      <c r="A358" s="90" t="str">
        <f>IF(LoanIsNotPaid*LoanIsGood,PaymentNumber,"")</f>
        <v/>
      </c>
      <c r="B358" s="91" t="str">
        <f>IF(LoanIsNotPaid*LoanIsGood,PaymentDate,"")</f>
        <v/>
      </c>
      <c r="C358" s="92" t="str">
        <f>IF(LoanIsNotPaid*LoanIsGood,LoanValue,"")</f>
        <v/>
      </c>
      <c r="D358" s="92" t="str">
        <f>IF(LoanIsNotPaid*LoanIsGood,MonthlyPayment,"")</f>
        <v/>
      </c>
      <c r="E358" s="92" t="str">
        <f>IF(LoanIsNotPaid*LoanIsGood,Principal,"")</f>
        <v/>
      </c>
      <c r="F358" s="92" t="str">
        <f>IF(LoanIsNotPaid*LoanIsGood,InterestAmt,"")</f>
        <v/>
      </c>
      <c r="G358" s="92" t="str">
        <f>IF(LoanIsNotPaid*LoanIsGood,EndingBalance,"")</f>
        <v/>
      </c>
    </row>
    <row r="359" spans="1:7" x14ac:dyDescent="0.35">
      <c r="A359" s="90" t="str">
        <f>IF(LoanIsNotPaid*LoanIsGood,PaymentNumber,"")</f>
        <v/>
      </c>
      <c r="B359" s="91" t="str">
        <f>IF(LoanIsNotPaid*LoanIsGood,PaymentDate,"")</f>
        <v/>
      </c>
      <c r="C359" s="92" t="str">
        <f>IF(LoanIsNotPaid*LoanIsGood,LoanValue,"")</f>
        <v/>
      </c>
      <c r="D359" s="92" t="str">
        <f>IF(LoanIsNotPaid*LoanIsGood,MonthlyPayment,"")</f>
        <v/>
      </c>
      <c r="E359" s="92" t="str">
        <f>IF(LoanIsNotPaid*LoanIsGood,Principal,"")</f>
        <v/>
      </c>
      <c r="F359" s="92" t="str">
        <f>IF(LoanIsNotPaid*LoanIsGood,InterestAmt,"")</f>
        <v/>
      </c>
      <c r="G359" s="92" t="str">
        <f>IF(LoanIsNotPaid*LoanIsGood,EndingBalance,"")</f>
        <v/>
      </c>
    </row>
    <row r="360" spans="1:7" x14ac:dyDescent="0.35">
      <c r="A360" s="90" t="str">
        <f>IF(LoanIsNotPaid*LoanIsGood,PaymentNumber,"")</f>
        <v/>
      </c>
      <c r="B360" s="91" t="str">
        <f>IF(LoanIsNotPaid*LoanIsGood,PaymentDate,"")</f>
        <v/>
      </c>
      <c r="C360" s="92" t="str">
        <f>IF(LoanIsNotPaid*LoanIsGood,LoanValue,"")</f>
        <v/>
      </c>
      <c r="D360" s="92" t="str">
        <f>IF(LoanIsNotPaid*LoanIsGood,MonthlyPayment,"")</f>
        <v/>
      </c>
      <c r="E360" s="92" t="str">
        <f>IF(LoanIsNotPaid*LoanIsGood,Principal,"")</f>
        <v/>
      </c>
      <c r="F360" s="92" t="str">
        <f>IF(LoanIsNotPaid*LoanIsGood,InterestAmt,"")</f>
        <v/>
      </c>
      <c r="G360" s="92" t="str">
        <f>IF(LoanIsNotPaid*LoanIsGood,EndingBalance,"")</f>
        <v/>
      </c>
    </row>
    <row r="361" spans="1:7" x14ac:dyDescent="0.35">
      <c r="A361" s="90" t="str">
        <f>IF(LoanIsNotPaid*LoanIsGood,PaymentNumber,"")</f>
        <v/>
      </c>
      <c r="B361" s="91" t="str">
        <f>IF(LoanIsNotPaid*LoanIsGood,PaymentDate,"")</f>
        <v/>
      </c>
      <c r="C361" s="92" t="str">
        <f>IF(LoanIsNotPaid*LoanIsGood,LoanValue,"")</f>
        <v/>
      </c>
      <c r="D361" s="92" t="str">
        <f>IF(LoanIsNotPaid*LoanIsGood,MonthlyPayment,"")</f>
        <v/>
      </c>
      <c r="E361" s="92" t="str">
        <f>IF(LoanIsNotPaid*LoanIsGood,Principal,"")</f>
        <v/>
      </c>
      <c r="F361" s="92" t="str">
        <f>IF(LoanIsNotPaid*LoanIsGood,InterestAmt,"")</f>
        <v/>
      </c>
      <c r="G361" s="92" t="str">
        <f>IF(LoanIsNotPaid*LoanIsGood,EndingBalance,"")</f>
        <v/>
      </c>
    </row>
    <row r="362" spans="1:7" x14ac:dyDescent="0.35">
      <c r="A362" s="90" t="str">
        <f>IF(LoanIsNotPaid*LoanIsGood,PaymentNumber,"")</f>
        <v/>
      </c>
      <c r="B362" s="91" t="str">
        <f>IF(LoanIsNotPaid*LoanIsGood,PaymentDate,"")</f>
        <v/>
      </c>
      <c r="C362" s="92" t="str">
        <f>IF(LoanIsNotPaid*LoanIsGood,LoanValue,"")</f>
        <v/>
      </c>
      <c r="D362" s="92" t="str">
        <f>IF(LoanIsNotPaid*LoanIsGood,MonthlyPayment,"")</f>
        <v/>
      </c>
      <c r="E362" s="92" t="str">
        <f>IF(LoanIsNotPaid*LoanIsGood,Principal,"")</f>
        <v/>
      </c>
      <c r="F362" s="92" t="str">
        <f>IF(LoanIsNotPaid*LoanIsGood,InterestAmt,"")</f>
        <v/>
      </c>
      <c r="G362" s="92" t="str">
        <f>IF(LoanIsNotPaid*LoanIsGood,EndingBalance,"")</f>
        <v/>
      </c>
    </row>
    <row r="363" spans="1:7" x14ac:dyDescent="0.35">
      <c r="A363" s="90" t="str">
        <f>IF(LoanIsNotPaid*LoanIsGood,PaymentNumber,"")</f>
        <v/>
      </c>
      <c r="B363" s="91" t="str">
        <f>IF(LoanIsNotPaid*LoanIsGood,PaymentDate,"")</f>
        <v/>
      </c>
      <c r="C363" s="92" t="str">
        <f>IF(LoanIsNotPaid*LoanIsGood,LoanValue,"")</f>
        <v/>
      </c>
      <c r="D363" s="92" t="str">
        <f>IF(LoanIsNotPaid*LoanIsGood,MonthlyPayment,"")</f>
        <v/>
      </c>
      <c r="E363" s="92" t="str">
        <f>IF(LoanIsNotPaid*LoanIsGood,Principal,"")</f>
        <v/>
      </c>
      <c r="F363" s="92" t="str">
        <f>IF(LoanIsNotPaid*LoanIsGood,InterestAmt,"")</f>
        <v/>
      </c>
      <c r="G363" s="92" t="str">
        <f>IF(LoanIsNotPaid*LoanIsGood,EndingBalance,"")</f>
        <v/>
      </c>
    </row>
    <row r="364" spans="1:7" x14ac:dyDescent="0.35">
      <c r="A364" s="90" t="str">
        <f>IF(LoanIsNotPaid*LoanIsGood,PaymentNumber,"")</f>
        <v/>
      </c>
      <c r="B364" s="91" t="str">
        <f>IF(LoanIsNotPaid*LoanIsGood,PaymentDate,"")</f>
        <v/>
      </c>
      <c r="C364" s="92" t="str">
        <f>IF(LoanIsNotPaid*LoanIsGood,LoanValue,"")</f>
        <v/>
      </c>
      <c r="D364" s="92" t="str">
        <f>IF(LoanIsNotPaid*LoanIsGood,MonthlyPayment,"")</f>
        <v/>
      </c>
      <c r="E364" s="92" t="str">
        <f>IF(LoanIsNotPaid*LoanIsGood,Principal,"")</f>
        <v/>
      </c>
      <c r="F364" s="92" t="str">
        <f>IF(LoanIsNotPaid*LoanIsGood,InterestAmt,"")</f>
        <v/>
      </c>
      <c r="G364" s="92" t="str">
        <f>IF(LoanIsNotPaid*LoanIsGood,EndingBalance,"")</f>
        <v/>
      </c>
    </row>
    <row r="365" spans="1:7" x14ac:dyDescent="0.35">
      <c r="A365" s="90" t="str">
        <f>IF(LoanIsNotPaid*LoanIsGood,PaymentNumber,"")</f>
        <v/>
      </c>
      <c r="B365" s="91" t="str">
        <f>IF(LoanIsNotPaid*LoanIsGood,PaymentDate,"")</f>
        <v/>
      </c>
      <c r="C365" s="92" t="str">
        <f>IF(LoanIsNotPaid*LoanIsGood,LoanValue,"")</f>
        <v/>
      </c>
      <c r="D365" s="92" t="str">
        <f>IF(LoanIsNotPaid*LoanIsGood,MonthlyPayment,"")</f>
        <v/>
      </c>
      <c r="E365" s="92" t="str">
        <f>IF(LoanIsNotPaid*LoanIsGood,Principal,"")</f>
        <v/>
      </c>
      <c r="F365" s="92" t="str">
        <f>IF(LoanIsNotPaid*LoanIsGood,InterestAmt,"")</f>
        <v/>
      </c>
      <c r="G365" s="92" t="str">
        <f>IF(LoanIsNotPaid*LoanIsGood,EndingBalance,"")</f>
        <v/>
      </c>
    </row>
    <row r="366" spans="1:7" x14ac:dyDescent="0.35">
      <c r="A366" s="90" t="str">
        <f>IF(LoanIsNotPaid*LoanIsGood,PaymentNumber,"")</f>
        <v/>
      </c>
      <c r="B366" s="91" t="str">
        <f>IF(LoanIsNotPaid*LoanIsGood,PaymentDate,"")</f>
        <v/>
      </c>
      <c r="C366" s="92" t="str">
        <f>IF(LoanIsNotPaid*LoanIsGood,LoanValue,"")</f>
        <v/>
      </c>
      <c r="D366" s="92" t="str">
        <f>IF(LoanIsNotPaid*LoanIsGood,MonthlyPayment,"")</f>
        <v/>
      </c>
      <c r="E366" s="92" t="str">
        <f>IF(LoanIsNotPaid*LoanIsGood,Principal,"")</f>
        <v/>
      </c>
      <c r="F366" s="92" t="str">
        <f>IF(LoanIsNotPaid*LoanIsGood,InterestAmt,"")</f>
        <v/>
      </c>
      <c r="G366" s="92" t="str">
        <f>IF(LoanIsNotPaid*LoanIsGood,EndingBalance,"")</f>
        <v/>
      </c>
    </row>
    <row r="367" spans="1:7" x14ac:dyDescent="0.35">
      <c r="A367" s="90" t="str">
        <f>IF(LoanIsNotPaid*LoanIsGood,PaymentNumber,"")</f>
        <v/>
      </c>
      <c r="B367" s="91" t="str">
        <f>IF(LoanIsNotPaid*LoanIsGood,PaymentDate,"")</f>
        <v/>
      </c>
      <c r="C367" s="92" t="str">
        <f>IF(LoanIsNotPaid*LoanIsGood,LoanValue,"")</f>
        <v/>
      </c>
      <c r="D367" s="92" t="str">
        <f>IF(LoanIsNotPaid*LoanIsGood,MonthlyPayment,"")</f>
        <v/>
      </c>
      <c r="E367" s="92" t="str">
        <f>IF(LoanIsNotPaid*LoanIsGood,Principal,"")</f>
        <v/>
      </c>
      <c r="F367" s="92" t="str">
        <f>IF(LoanIsNotPaid*LoanIsGood,InterestAmt,"")</f>
        <v/>
      </c>
      <c r="G367" s="92" t="str">
        <f>IF(LoanIsNotPaid*LoanIsGood,EndingBalance,"")</f>
        <v/>
      </c>
    </row>
    <row r="368" spans="1:7" x14ac:dyDescent="0.35">
      <c r="A368" s="90" t="str">
        <f>IF(LoanIsNotPaid*LoanIsGood,PaymentNumber,"")</f>
        <v/>
      </c>
      <c r="B368" s="91" t="str">
        <f>IF(LoanIsNotPaid*LoanIsGood,PaymentDate,"")</f>
        <v/>
      </c>
      <c r="C368" s="92" t="str">
        <f>IF(LoanIsNotPaid*LoanIsGood,LoanValue,"")</f>
        <v/>
      </c>
      <c r="D368" s="92" t="str">
        <f>IF(LoanIsNotPaid*LoanIsGood,MonthlyPayment,"")</f>
        <v/>
      </c>
      <c r="E368" s="92" t="str">
        <f>IF(LoanIsNotPaid*LoanIsGood,Principal,"")</f>
        <v/>
      </c>
      <c r="F368" s="92" t="str">
        <f>IF(LoanIsNotPaid*LoanIsGood,InterestAmt,"")</f>
        <v/>
      </c>
      <c r="G368" s="92" t="str">
        <f>IF(LoanIsNotPaid*LoanIsGood,EndingBalance,"")</f>
        <v/>
      </c>
    </row>
    <row r="369" spans="1:7" x14ac:dyDescent="0.35">
      <c r="A369" s="90" t="str">
        <f>IF(LoanIsNotPaid*LoanIsGood,PaymentNumber,"")</f>
        <v/>
      </c>
      <c r="B369" s="91" t="str">
        <f>IF(LoanIsNotPaid*LoanIsGood,PaymentDate,"")</f>
        <v/>
      </c>
      <c r="C369" s="92" t="str">
        <f>IF(LoanIsNotPaid*LoanIsGood,LoanValue,"")</f>
        <v/>
      </c>
      <c r="D369" s="92" t="str">
        <f>IF(LoanIsNotPaid*LoanIsGood,MonthlyPayment,"")</f>
        <v/>
      </c>
      <c r="E369" s="92" t="str">
        <f>IF(LoanIsNotPaid*LoanIsGood,Principal,"")</f>
        <v/>
      </c>
      <c r="F369" s="92" t="str">
        <f>IF(LoanIsNotPaid*LoanIsGood,InterestAmt,"")</f>
        <v/>
      </c>
      <c r="G369" s="92" t="str">
        <f>IF(LoanIsNotPaid*LoanIsGood,EndingBalance,"")</f>
        <v/>
      </c>
    </row>
    <row r="370" spans="1:7" x14ac:dyDescent="0.35">
      <c r="A370" s="90" t="str">
        <f>IF(LoanIsNotPaid*LoanIsGood,PaymentNumber,"")</f>
        <v/>
      </c>
      <c r="B370" s="91" t="str">
        <f>IF(LoanIsNotPaid*LoanIsGood,PaymentDate,"")</f>
        <v/>
      </c>
      <c r="C370" s="92" t="str">
        <f>IF(LoanIsNotPaid*LoanIsGood,LoanValue,"")</f>
        <v/>
      </c>
      <c r="D370" s="92" t="str">
        <f>IF(LoanIsNotPaid*LoanIsGood,MonthlyPayment,"")</f>
        <v/>
      </c>
      <c r="E370" s="92" t="str">
        <f>IF(LoanIsNotPaid*LoanIsGood,Principal,"")</f>
        <v/>
      </c>
      <c r="F370" s="92" t="str">
        <f>IF(LoanIsNotPaid*LoanIsGood,InterestAmt,"")</f>
        <v/>
      </c>
      <c r="G370" s="92" t="str">
        <f>IF(LoanIsNotPaid*LoanIsGood,EndingBalance,"")</f>
        <v/>
      </c>
    </row>
    <row r="371" spans="1:7" x14ac:dyDescent="0.3">
      <c r="A371" s="83"/>
      <c r="B371" s="83"/>
      <c r="C371" s="94"/>
      <c r="D371" s="94"/>
      <c r="E371" s="94"/>
      <c r="F371" s="94"/>
      <c r="G371" s="94"/>
    </row>
    <row r="372" spans="1:7" x14ac:dyDescent="0.3">
      <c r="A372" s="83"/>
      <c r="B372" s="83"/>
      <c r="C372" s="94"/>
      <c r="D372" s="94"/>
      <c r="E372" s="94"/>
      <c r="F372" s="94"/>
      <c r="G372" s="94"/>
    </row>
    <row r="373" spans="1:7" x14ac:dyDescent="0.3">
      <c r="A373" s="83"/>
      <c r="B373" s="83"/>
      <c r="C373" s="94"/>
      <c r="D373" s="94"/>
      <c r="E373" s="94"/>
      <c r="F373" s="94"/>
      <c r="G373" s="94"/>
    </row>
    <row r="374" spans="1:7" x14ac:dyDescent="0.3">
      <c r="A374" s="83"/>
      <c r="B374" s="83"/>
      <c r="C374" s="83"/>
      <c r="D374" s="83"/>
      <c r="E374" s="83"/>
      <c r="F374" s="83"/>
      <c r="G374" s="83"/>
    </row>
    <row r="375" spans="1:7" x14ac:dyDescent="0.3">
      <c r="A375" s="83"/>
      <c r="B375" s="83"/>
      <c r="C375" s="83"/>
      <c r="D375" s="83"/>
      <c r="E375" s="83"/>
      <c r="F375" s="83"/>
      <c r="G375" s="83"/>
    </row>
    <row r="376" spans="1:7" x14ac:dyDescent="0.3">
      <c r="A376" s="83"/>
      <c r="B376" s="83"/>
      <c r="C376" s="83"/>
      <c r="D376" s="83"/>
      <c r="E376" s="83"/>
      <c r="F376" s="83"/>
      <c r="G376" s="83"/>
    </row>
    <row r="377" spans="1:7" x14ac:dyDescent="0.3">
      <c r="A377" s="83"/>
      <c r="B377" s="83"/>
      <c r="C377" s="83"/>
      <c r="D377" s="83"/>
      <c r="E377" s="83"/>
      <c r="F377" s="83"/>
      <c r="G377" s="83"/>
    </row>
    <row r="378" spans="1:7" x14ac:dyDescent="0.3">
      <c r="A378" s="83"/>
      <c r="B378" s="83"/>
      <c r="C378" s="83"/>
      <c r="D378" s="83"/>
      <c r="E378" s="83"/>
      <c r="F378" s="83"/>
      <c r="G378" s="83"/>
    </row>
    <row r="379" spans="1:7" x14ac:dyDescent="0.3">
      <c r="A379" s="83"/>
      <c r="B379" s="83"/>
      <c r="C379" s="83"/>
      <c r="D379" s="83"/>
      <c r="E379" s="83"/>
      <c r="F379" s="83"/>
      <c r="G379" s="83"/>
    </row>
    <row r="380" spans="1:7" x14ac:dyDescent="0.3">
      <c r="A380" s="83"/>
      <c r="B380" s="83"/>
      <c r="C380" s="83"/>
      <c r="D380" s="83"/>
      <c r="E380" s="83"/>
      <c r="F380" s="83"/>
      <c r="G380" s="83"/>
    </row>
    <row r="381" spans="1:7" x14ac:dyDescent="0.3">
      <c r="A381" s="83"/>
      <c r="B381" s="83"/>
      <c r="C381" s="83"/>
      <c r="D381" s="83"/>
      <c r="E381" s="83"/>
      <c r="F381" s="83"/>
      <c r="G381" s="83"/>
    </row>
    <row r="382" spans="1:7" x14ac:dyDescent="0.3">
      <c r="A382" s="83"/>
      <c r="B382" s="83"/>
      <c r="C382" s="83"/>
      <c r="D382" s="83"/>
      <c r="E382" s="83"/>
      <c r="F382" s="83"/>
      <c r="G382" s="83"/>
    </row>
    <row r="383" spans="1:7" x14ac:dyDescent="0.3">
      <c r="A383" s="83"/>
      <c r="B383" s="83"/>
      <c r="C383" s="83"/>
      <c r="D383" s="83"/>
      <c r="E383" s="83"/>
      <c r="F383" s="83"/>
      <c r="G383" s="83"/>
    </row>
    <row r="384" spans="1:7" x14ac:dyDescent="0.3">
      <c r="A384" s="83"/>
      <c r="B384" s="83"/>
      <c r="C384" s="83"/>
      <c r="D384" s="83"/>
      <c r="E384" s="83"/>
      <c r="F384" s="83"/>
      <c r="G384" s="83"/>
    </row>
    <row r="385" spans="1:7" x14ac:dyDescent="0.3">
      <c r="A385" s="83"/>
      <c r="B385" s="83"/>
      <c r="C385" s="83"/>
      <c r="D385" s="83"/>
      <c r="E385" s="83"/>
      <c r="F385" s="83"/>
      <c r="G385" s="83"/>
    </row>
    <row r="386" spans="1:7" x14ac:dyDescent="0.3">
      <c r="A386" s="83"/>
      <c r="B386" s="83"/>
      <c r="C386" s="83"/>
      <c r="D386" s="83"/>
      <c r="E386" s="83"/>
      <c r="F386" s="83"/>
      <c r="G386" s="83"/>
    </row>
    <row r="387" spans="1:7" x14ac:dyDescent="0.3">
      <c r="A387" s="83"/>
      <c r="B387" s="83"/>
      <c r="C387" s="83"/>
      <c r="D387" s="83"/>
      <c r="E387" s="83"/>
      <c r="F387" s="83"/>
      <c r="G387" s="83"/>
    </row>
    <row r="388" spans="1:7" x14ac:dyDescent="0.3">
      <c r="A388" s="83"/>
      <c r="B388" s="83"/>
      <c r="C388" s="83"/>
      <c r="D388" s="83"/>
      <c r="E388" s="83"/>
      <c r="F388" s="83"/>
      <c r="G388" s="83"/>
    </row>
    <row r="389" spans="1:7" x14ac:dyDescent="0.3">
      <c r="A389" s="83"/>
      <c r="B389" s="83"/>
      <c r="C389" s="83"/>
      <c r="D389" s="83"/>
      <c r="E389" s="83"/>
      <c r="F389" s="83"/>
      <c r="G389" s="83"/>
    </row>
    <row r="390" spans="1:7" x14ac:dyDescent="0.3">
      <c r="A390" s="83"/>
      <c r="B390" s="83"/>
      <c r="C390" s="83"/>
      <c r="D390" s="83"/>
      <c r="E390" s="83"/>
      <c r="F390" s="83"/>
      <c r="G390" s="83"/>
    </row>
    <row r="391" spans="1:7" x14ac:dyDescent="0.3">
      <c r="A391" s="83"/>
      <c r="B391" s="83"/>
      <c r="C391" s="83"/>
      <c r="D391" s="83"/>
      <c r="E391" s="83"/>
      <c r="F391" s="83"/>
      <c r="G391" s="83"/>
    </row>
    <row r="392" spans="1:7" x14ac:dyDescent="0.3">
      <c r="A392" s="83"/>
      <c r="B392" s="83"/>
      <c r="C392" s="83"/>
      <c r="D392" s="83"/>
      <c r="E392" s="83"/>
      <c r="F392" s="83"/>
      <c r="G392" s="83"/>
    </row>
    <row r="393" spans="1:7" x14ac:dyDescent="0.3">
      <c r="A393" s="83"/>
      <c r="B393" s="83"/>
      <c r="C393" s="83"/>
      <c r="D393" s="83"/>
      <c r="E393" s="83"/>
      <c r="F393" s="83"/>
      <c r="G393" s="83"/>
    </row>
    <row r="394" spans="1:7" x14ac:dyDescent="0.3">
      <c r="A394" s="83"/>
      <c r="B394" s="83"/>
      <c r="C394" s="83"/>
      <c r="D394" s="83"/>
      <c r="E394" s="83"/>
      <c r="F394" s="83"/>
      <c r="G394" s="83"/>
    </row>
    <row r="395" spans="1:7" x14ac:dyDescent="0.3">
      <c r="A395" s="83"/>
      <c r="B395" s="83"/>
      <c r="C395" s="83"/>
      <c r="D395" s="83"/>
      <c r="E395" s="83"/>
      <c r="F395" s="83"/>
      <c r="G395" s="83"/>
    </row>
    <row r="396" spans="1:7" x14ac:dyDescent="0.3">
      <c r="A396" s="83"/>
      <c r="B396" s="83"/>
      <c r="C396" s="83"/>
      <c r="D396" s="83"/>
      <c r="E396" s="83"/>
      <c r="F396" s="83"/>
      <c r="G396" s="83"/>
    </row>
    <row r="397" spans="1:7" x14ac:dyDescent="0.3">
      <c r="A397" s="83"/>
      <c r="B397" s="83"/>
      <c r="C397" s="83"/>
      <c r="D397" s="83"/>
      <c r="E397" s="83"/>
      <c r="F397" s="83"/>
      <c r="G397" s="83"/>
    </row>
    <row r="398" spans="1:7" x14ac:dyDescent="0.3">
      <c r="A398" s="83"/>
      <c r="B398" s="83"/>
      <c r="C398" s="83"/>
      <c r="D398" s="83"/>
      <c r="E398" s="83"/>
      <c r="F398" s="83"/>
      <c r="G398" s="83"/>
    </row>
    <row r="399" spans="1:7" x14ac:dyDescent="0.3">
      <c r="A399" s="83"/>
      <c r="B399" s="83"/>
      <c r="C399" s="83"/>
      <c r="D399" s="83"/>
      <c r="E399" s="83"/>
      <c r="F399" s="83"/>
      <c r="G399" s="83"/>
    </row>
    <row r="400" spans="1:7" x14ac:dyDescent="0.3">
      <c r="A400" s="83"/>
      <c r="B400" s="83"/>
      <c r="C400" s="83"/>
      <c r="D400" s="83"/>
      <c r="E400" s="83"/>
      <c r="F400" s="83"/>
      <c r="G400" s="83"/>
    </row>
    <row r="401" spans="1:7" x14ac:dyDescent="0.3">
      <c r="A401" s="83"/>
      <c r="B401" s="83"/>
      <c r="C401" s="83"/>
      <c r="D401" s="83"/>
      <c r="E401" s="83"/>
      <c r="F401" s="83"/>
      <c r="G401" s="83"/>
    </row>
    <row r="402" spans="1:7" x14ac:dyDescent="0.3">
      <c r="A402" s="83"/>
      <c r="B402" s="83"/>
      <c r="C402" s="83"/>
      <c r="D402" s="83"/>
      <c r="E402" s="83"/>
      <c r="F402" s="83"/>
      <c r="G402" s="83"/>
    </row>
    <row r="403" spans="1:7" x14ac:dyDescent="0.3">
      <c r="A403" s="83"/>
      <c r="B403" s="83"/>
      <c r="C403" s="83"/>
      <c r="D403" s="83"/>
      <c r="E403" s="83"/>
      <c r="F403" s="83"/>
      <c r="G403" s="83"/>
    </row>
    <row r="404" spans="1:7" x14ac:dyDescent="0.3">
      <c r="A404" s="83"/>
      <c r="B404" s="83"/>
      <c r="C404" s="83"/>
      <c r="D404" s="83"/>
      <c r="E404" s="83"/>
      <c r="F404" s="83"/>
      <c r="G404" s="83"/>
    </row>
    <row r="405" spans="1:7" x14ac:dyDescent="0.3">
      <c r="A405" s="83"/>
      <c r="B405" s="83"/>
      <c r="C405" s="83"/>
      <c r="D405" s="83"/>
      <c r="E405" s="83"/>
      <c r="F405" s="83"/>
      <c r="G405" s="83"/>
    </row>
    <row r="406" spans="1:7" x14ac:dyDescent="0.3">
      <c r="A406" s="83"/>
      <c r="B406" s="83"/>
      <c r="C406" s="83"/>
      <c r="D406" s="83"/>
      <c r="E406" s="83"/>
      <c r="F406" s="83"/>
      <c r="G406" s="83"/>
    </row>
    <row r="407" spans="1:7" x14ac:dyDescent="0.3">
      <c r="A407" s="83"/>
      <c r="B407" s="83"/>
      <c r="C407" s="83"/>
      <c r="D407" s="83"/>
      <c r="E407" s="83"/>
      <c r="F407" s="83"/>
      <c r="G407" s="83"/>
    </row>
    <row r="408" spans="1:7" x14ac:dyDescent="0.3">
      <c r="A408" s="83"/>
      <c r="B408" s="83"/>
      <c r="C408" s="83"/>
      <c r="D408" s="83"/>
      <c r="E408" s="83"/>
      <c r="F408" s="83"/>
      <c r="G408" s="83"/>
    </row>
    <row r="409" spans="1:7" x14ac:dyDescent="0.3">
      <c r="A409" s="83"/>
      <c r="B409" s="83"/>
      <c r="C409" s="83"/>
      <c r="D409" s="83"/>
      <c r="E409" s="83"/>
      <c r="F409" s="83"/>
      <c r="G409" s="83"/>
    </row>
    <row r="410" spans="1:7" x14ac:dyDescent="0.3">
      <c r="A410" s="83"/>
      <c r="B410" s="83"/>
      <c r="C410" s="83"/>
      <c r="D410" s="83"/>
      <c r="E410" s="83"/>
      <c r="F410" s="83"/>
      <c r="G410" s="83"/>
    </row>
    <row r="411" spans="1:7" x14ac:dyDescent="0.3">
      <c r="A411" s="83"/>
      <c r="B411" s="83"/>
      <c r="C411" s="83"/>
      <c r="D411" s="83"/>
      <c r="E411" s="83"/>
      <c r="F411" s="83"/>
      <c r="G411" s="83"/>
    </row>
    <row r="412" spans="1:7" x14ac:dyDescent="0.3">
      <c r="A412" s="83"/>
      <c r="B412" s="83"/>
      <c r="C412" s="83"/>
      <c r="D412" s="83"/>
      <c r="E412" s="83"/>
      <c r="F412" s="83"/>
      <c r="G412" s="83"/>
    </row>
    <row r="413" spans="1:7" x14ac:dyDescent="0.3">
      <c r="A413" s="83"/>
      <c r="B413" s="83"/>
      <c r="C413" s="83"/>
      <c r="D413" s="83"/>
      <c r="E413" s="83"/>
      <c r="F413" s="83"/>
      <c r="G413" s="83"/>
    </row>
    <row r="414" spans="1:7" x14ac:dyDescent="0.3">
      <c r="A414" s="83"/>
      <c r="B414" s="83"/>
      <c r="C414" s="83"/>
      <c r="D414" s="83"/>
      <c r="E414" s="83"/>
      <c r="F414" s="83"/>
      <c r="G414" s="83"/>
    </row>
    <row r="415" spans="1:7" x14ac:dyDescent="0.3">
      <c r="A415" s="83"/>
      <c r="B415" s="83"/>
      <c r="C415" s="83"/>
      <c r="D415" s="83"/>
      <c r="E415" s="83"/>
      <c r="F415" s="83"/>
      <c r="G415" s="83"/>
    </row>
    <row r="416" spans="1:7" x14ac:dyDescent="0.3">
      <c r="A416" s="83"/>
      <c r="B416" s="83"/>
      <c r="C416" s="83"/>
      <c r="D416" s="83"/>
      <c r="E416" s="83"/>
      <c r="F416" s="83"/>
      <c r="G416" s="83"/>
    </row>
    <row r="417" spans="1:7" x14ac:dyDescent="0.3">
      <c r="A417" s="83"/>
      <c r="B417" s="83"/>
      <c r="C417" s="83"/>
      <c r="D417" s="83"/>
      <c r="E417" s="83"/>
      <c r="F417" s="83"/>
      <c r="G417" s="83"/>
    </row>
    <row r="418" spans="1:7" x14ac:dyDescent="0.3">
      <c r="A418" s="83"/>
      <c r="B418" s="83"/>
      <c r="C418" s="83"/>
      <c r="D418" s="83"/>
      <c r="E418" s="83"/>
      <c r="F418" s="83"/>
      <c r="G418" s="83"/>
    </row>
    <row r="419" spans="1:7" x14ac:dyDescent="0.3">
      <c r="A419" s="83"/>
      <c r="B419" s="83"/>
      <c r="C419" s="83"/>
      <c r="D419" s="83"/>
      <c r="E419" s="83"/>
      <c r="F419" s="83"/>
      <c r="G419" s="83"/>
    </row>
    <row r="420" spans="1:7" x14ac:dyDescent="0.3">
      <c r="A420" s="83"/>
      <c r="B420" s="83"/>
      <c r="C420" s="83"/>
      <c r="D420" s="83"/>
      <c r="E420" s="83"/>
      <c r="F420" s="83"/>
      <c r="G420" s="83"/>
    </row>
    <row r="421" spans="1:7" x14ac:dyDescent="0.3">
      <c r="A421" s="83"/>
      <c r="B421" s="83"/>
      <c r="C421" s="83"/>
      <c r="D421" s="83"/>
      <c r="E421" s="83"/>
      <c r="F421" s="83"/>
      <c r="G421" s="83"/>
    </row>
    <row r="422" spans="1:7" x14ac:dyDescent="0.3">
      <c r="A422" s="83"/>
      <c r="B422" s="83"/>
      <c r="C422" s="83"/>
      <c r="D422" s="83"/>
      <c r="E422" s="83"/>
      <c r="F422" s="83"/>
      <c r="G422" s="83"/>
    </row>
    <row r="423" spans="1:7" x14ac:dyDescent="0.3">
      <c r="A423" s="83"/>
      <c r="B423" s="83"/>
      <c r="C423" s="83"/>
      <c r="D423" s="83"/>
      <c r="E423" s="83"/>
      <c r="F423" s="83"/>
      <c r="G423" s="83"/>
    </row>
    <row r="424" spans="1:7" x14ac:dyDescent="0.3">
      <c r="A424" s="83"/>
      <c r="B424" s="83"/>
      <c r="C424" s="83"/>
      <c r="D424" s="83"/>
      <c r="E424" s="83"/>
      <c r="F424" s="83"/>
      <c r="G424" s="83"/>
    </row>
    <row r="425" spans="1:7" x14ac:dyDescent="0.3">
      <c r="A425" s="83"/>
      <c r="B425" s="83"/>
      <c r="C425" s="83"/>
      <c r="D425" s="83"/>
      <c r="E425" s="83"/>
      <c r="F425" s="83"/>
      <c r="G425" s="83"/>
    </row>
    <row r="426" spans="1:7" x14ac:dyDescent="0.3">
      <c r="A426" s="83"/>
      <c r="B426" s="83"/>
      <c r="C426" s="83"/>
      <c r="D426" s="83"/>
      <c r="E426" s="83"/>
      <c r="F426" s="83"/>
      <c r="G426" s="83"/>
    </row>
    <row r="427" spans="1:7" x14ac:dyDescent="0.3">
      <c r="A427" s="83"/>
      <c r="B427" s="83"/>
      <c r="C427" s="83"/>
      <c r="D427" s="83"/>
      <c r="E427" s="83"/>
      <c r="F427" s="83"/>
      <c r="G427" s="83"/>
    </row>
    <row r="428" spans="1:7" x14ac:dyDescent="0.3">
      <c r="A428" s="83"/>
      <c r="B428" s="83"/>
      <c r="C428" s="83"/>
      <c r="D428" s="83"/>
      <c r="E428" s="83"/>
      <c r="F428" s="83"/>
      <c r="G428" s="83"/>
    </row>
    <row r="429" spans="1:7" x14ac:dyDescent="0.3">
      <c r="A429" s="83"/>
      <c r="B429" s="83"/>
      <c r="C429" s="83"/>
      <c r="D429" s="83"/>
      <c r="E429" s="83"/>
      <c r="F429" s="83"/>
      <c r="G429" s="83"/>
    </row>
    <row r="430" spans="1:7" x14ac:dyDescent="0.3">
      <c r="A430" s="83"/>
      <c r="B430" s="83"/>
      <c r="C430" s="83"/>
      <c r="D430" s="83"/>
      <c r="E430" s="83"/>
      <c r="F430" s="83"/>
      <c r="G430" s="83"/>
    </row>
    <row r="431" spans="1:7" x14ac:dyDescent="0.3">
      <c r="A431" s="83"/>
      <c r="B431" s="83"/>
      <c r="C431" s="83"/>
      <c r="D431" s="83"/>
      <c r="E431" s="83"/>
      <c r="F431" s="83"/>
      <c r="G431" s="83"/>
    </row>
    <row r="432" spans="1:7" x14ac:dyDescent="0.3">
      <c r="A432" s="83"/>
      <c r="B432" s="83"/>
      <c r="C432" s="83"/>
      <c r="D432" s="83"/>
      <c r="E432" s="83"/>
      <c r="F432" s="83"/>
      <c r="G432" s="83"/>
    </row>
    <row r="433" spans="1:7" x14ac:dyDescent="0.3">
      <c r="A433" s="83"/>
      <c r="B433" s="83"/>
      <c r="C433" s="83"/>
      <c r="D433" s="83"/>
      <c r="E433" s="83"/>
      <c r="F433" s="83"/>
      <c r="G433" s="83"/>
    </row>
    <row r="434" spans="1:7" x14ac:dyDescent="0.3">
      <c r="A434" s="83"/>
      <c r="B434" s="83"/>
      <c r="C434" s="83"/>
      <c r="D434" s="83"/>
      <c r="E434" s="83"/>
      <c r="F434" s="83"/>
      <c r="G434" s="83"/>
    </row>
    <row r="435" spans="1:7" x14ac:dyDescent="0.3">
      <c r="A435" s="83"/>
      <c r="B435" s="83"/>
      <c r="C435" s="83"/>
      <c r="D435" s="83"/>
      <c r="E435" s="83"/>
      <c r="F435" s="83"/>
      <c r="G435" s="83"/>
    </row>
    <row r="436" spans="1:7" x14ac:dyDescent="0.3">
      <c r="A436" s="83"/>
      <c r="B436" s="83"/>
      <c r="C436" s="83"/>
      <c r="D436" s="83"/>
      <c r="E436" s="83"/>
      <c r="F436" s="83"/>
      <c r="G436" s="83"/>
    </row>
    <row r="437" spans="1:7" x14ac:dyDescent="0.3">
      <c r="A437" s="83"/>
      <c r="B437" s="83"/>
      <c r="C437" s="83"/>
      <c r="D437" s="83"/>
      <c r="E437" s="83"/>
      <c r="F437" s="83"/>
      <c r="G437" s="83"/>
    </row>
    <row r="438" spans="1:7" x14ac:dyDescent="0.3">
      <c r="A438" s="83"/>
      <c r="B438" s="83"/>
      <c r="C438" s="83"/>
      <c r="D438" s="83"/>
      <c r="E438" s="83"/>
      <c r="F438" s="83"/>
      <c r="G438" s="83"/>
    </row>
    <row r="439" spans="1:7" x14ac:dyDescent="0.3">
      <c r="A439" s="83"/>
      <c r="B439" s="83"/>
      <c r="C439" s="83"/>
      <c r="D439" s="83"/>
      <c r="E439" s="83"/>
      <c r="F439" s="83"/>
      <c r="G439" s="83"/>
    </row>
    <row r="440" spans="1:7" x14ac:dyDescent="0.3">
      <c r="A440" s="83"/>
      <c r="B440" s="83"/>
      <c r="C440" s="83"/>
      <c r="D440" s="83"/>
      <c r="E440" s="83"/>
      <c r="F440" s="83"/>
      <c r="G440" s="83"/>
    </row>
    <row r="441" spans="1:7" x14ac:dyDescent="0.3">
      <c r="A441" s="83"/>
      <c r="B441" s="83"/>
      <c r="C441" s="83"/>
      <c r="D441" s="83"/>
      <c r="E441" s="83"/>
      <c r="F441" s="83"/>
      <c r="G441" s="83"/>
    </row>
    <row r="442" spans="1:7" x14ac:dyDescent="0.3">
      <c r="A442" s="83"/>
      <c r="B442" s="83"/>
      <c r="C442" s="83"/>
      <c r="D442" s="83"/>
      <c r="E442" s="83"/>
      <c r="F442" s="83"/>
      <c r="G442" s="83"/>
    </row>
    <row r="443" spans="1:7" x14ac:dyDescent="0.3">
      <c r="A443" s="83"/>
      <c r="B443" s="83"/>
      <c r="C443" s="83"/>
      <c r="D443" s="83"/>
      <c r="E443" s="83"/>
      <c r="F443" s="83"/>
      <c r="G443" s="83"/>
    </row>
    <row r="444" spans="1:7" x14ac:dyDescent="0.3">
      <c r="A444" s="83"/>
      <c r="B444" s="83"/>
      <c r="C444" s="83"/>
      <c r="D444" s="83"/>
      <c r="E444" s="83"/>
      <c r="F444" s="83"/>
      <c r="G444" s="83"/>
    </row>
    <row r="445" spans="1:7" x14ac:dyDescent="0.3">
      <c r="A445" s="83"/>
      <c r="B445" s="83"/>
      <c r="C445" s="83"/>
      <c r="D445" s="83"/>
      <c r="E445" s="83"/>
      <c r="F445" s="83"/>
      <c r="G445" s="83"/>
    </row>
    <row r="446" spans="1:7" x14ac:dyDescent="0.3">
      <c r="A446" s="83"/>
      <c r="B446" s="83"/>
      <c r="C446" s="83"/>
      <c r="D446" s="83"/>
      <c r="E446" s="83"/>
      <c r="F446" s="83"/>
      <c r="G446" s="83"/>
    </row>
    <row r="447" spans="1:7" x14ac:dyDescent="0.3">
      <c r="A447" s="83"/>
      <c r="B447" s="83"/>
      <c r="C447" s="83"/>
      <c r="D447" s="83"/>
      <c r="E447" s="83"/>
      <c r="F447" s="83"/>
      <c r="G447" s="83"/>
    </row>
    <row r="448" spans="1:7" x14ac:dyDescent="0.3">
      <c r="A448" s="83"/>
      <c r="B448" s="83"/>
      <c r="C448" s="83"/>
      <c r="D448" s="83"/>
      <c r="E448" s="83"/>
      <c r="F448" s="83"/>
      <c r="G448" s="83"/>
    </row>
    <row r="449" spans="1:7" x14ac:dyDescent="0.3">
      <c r="A449" s="83"/>
      <c r="B449" s="83"/>
      <c r="C449" s="83"/>
      <c r="D449" s="83"/>
      <c r="E449" s="83"/>
      <c r="F449" s="83"/>
      <c r="G449" s="83"/>
    </row>
    <row r="450" spans="1:7" x14ac:dyDescent="0.3">
      <c r="A450" s="83"/>
      <c r="B450" s="83"/>
      <c r="C450" s="83"/>
      <c r="D450" s="83"/>
      <c r="E450" s="83"/>
      <c r="F450" s="83"/>
      <c r="G450" s="83"/>
    </row>
    <row r="451" spans="1:7" x14ac:dyDescent="0.3">
      <c r="A451" s="83"/>
      <c r="B451" s="83"/>
      <c r="C451" s="83"/>
      <c r="D451" s="83"/>
      <c r="E451" s="83"/>
      <c r="F451" s="83"/>
      <c r="G451" s="83"/>
    </row>
    <row r="452" spans="1:7" x14ac:dyDescent="0.3">
      <c r="A452" s="83"/>
      <c r="B452" s="83"/>
      <c r="C452" s="83"/>
      <c r="D452" s="83"/>
      <c r="E452" s="83"/>
      <c r="F452" s="83"/>
      <c r="G452" s="83"/>
    </row>
    <row r="453" spans="1:7" x14ac:dyDescent="0.3">
      <c r="A453" s="83"/>
      <c r="B453" s="83"/>
      <c r="C453" s="83"/>
      <c r="D453" s="83"/>
      <c r="E453" s="83"/>
      <c r="F453" s="83"/>
      <c r="G453" s="83"/>
    </row>
    <row r="454" spans="1:7" x14ac:dyDescent="0.3">
      <c r="A454" s="83"/>
      <c r="B454" s="83"/>
      <c r="C454" s="83"/>
      <c r="D454" s="83"/>
      <c r="E454" s="83"/>
      <c r="F454" s="83"/>
      <c r="G454" s="83"/>
    </row>
    <row r="455" spans="1:7" x14ac:dyDescent="0.3">
      <c r="A455" s="83"/>
      <c r="B455" s="83"/>
      <c r="C455" s="83"/>
      <c r="D455" s="83"/>
      <c r="E455" s="83"/>
      <c r="F455" s="83"/>
      <c r="G455" s="83"/>
    </row>
    <row r="456" spans="1:7" x14ac:dyDescent="0.3">
      <c r="A456" s="83"/>
      <c r="B456" s="83"/>
      <c r="C456" s="83"/>
      <c r="D456" s="83"/>
      <c r="E456" s="83"/>
      <c r="F456" s="83"/>
      <c r="G456" s="83"/>
    </row>
    <row r="457" spans="1:7" x14ac:dyDescent="0.3">
      <c r="A457" s="83"/>
      <c r="B457" s="83"/>
      <c r="C457" s="83"/>
      <c r="D457" s="83"/>
      <c r="E457" s="83"/>
      <c r="F457" s="83"/>
      <c r="G457" s="83"/>
    </row>
    <row r="458" spans="1:7" x14ac:dyDescent="0.3">
      <c r="A458" s="83"/>
      <c r="B458" s="83"/>
      <c r="C458" s="83"/>
      <c r="D458" s="83"/>
      <c r="E458" s="83"/>
      <c r="F458" s="83"/>
      <c r="G458" s="83"/>
    </row>
    <row r="459" spans="1:7" x14ac:dyDescent="0.3">
      <c r="A459" s="83"/>
      <c r="B459" s="83"/>
      <c r="C459" s="83"/>
      <c r="D459" s="83"/>
      <c r="E459" s="83"/>
      <c r="F459" s="83"/>
      <c r="G459" s="83"/>
    </row>
    <row r="460" spans="1:7" x14ac:dyDescent="0.3">
      <c r="A460" s="83"/>
      <c r="B460" s="83"/>
      <c r="C460" s="83"/>
      <c r="D460" s="83"/>
      <c r="E460" s="83"/>
      <c r="F460" s="83"/>
      <c r="G460" s="83"/>
    </row>
    <row r="461" spans="1:7" x14ac:dyDescent="0.3">
      <c r="A461" s="83"/>
      <c r="B461" s="83"/>
      <c r="C461" s="83"/>
      <c r="D461" s="83"/>
      <c r="E461" s="83"/>
      <c r="F461" s="83"/>
      <c r="G461" s="83"/>
    </row>
    <row r="462" spans="1:7" x14ac:dyDescent="0.3">
      <c r="A462" s="83"/>
      <c r="B462" s="83"/>
      <c r="C462" s="83"/>
      <c r="D462" s="83"/>
      <c r="E462" s="83"/>
      <c r="F462" s="83"/>
      <c r="G462" s="83"/>
    </row>
    <row r="463" spans="1:7" x14ac:dyDescent="0.3">
      <c r="A463" s="83"/>
      <c r="B463" s="83"/>
      <c r="C463" s="83"/>
      <c r="D463" s="83"/>
      <c r="E463" s="83"/>
      <c r="F463" s="83"/>
      <c r="G463" s="83"/>
    </row>
    <row r="464" spans="1:7" x14ac:dyDescent="0.3">
      <c r="A464" s="83"/>
      <c r="B464" s="83"/>
      <c r="C464" s="83"/>
      <c r="D464" s="83"/>
      <c r="E464" s="83"/>
      <c r="F464" s="83"/>
      <c r="G464" s="83"/>
    </row>
    <row r="465" spans="1:7" x14ac:dyDescent="0.3">
      <c r="A465" s="83"/>
      <c r="B465" s="83"/>
      <c r="C465" s="83"/>
      <c r="D465" s="83"/>
      <c r="E465" s="83"/>
      <c r="F465" s="83"/>
      <c r="G465" s="83"/>
    </row>
    <row r="466" spans="1:7" x14ac:dyDescent="0.3">
      <c r="A466" s="83"/>
      <c r="B466" s="83"/>
      <c r="C466" s="83"/>
      <c r="D466" s="83"/>
      <c r="E466" s="83"/>
      <c r="F466" s="83"/>
      <c r="G466" s="83"/>
    </row>
    <row r="467" spans="1:7" x14ac:dyDescent="0.3">
      <c r="A467" s="83"/>
      <c r="B467" s="83"/>
      <c r="C467" s="83"/>
      <c r="D467" s="83"/>
      <c r="E467" s="83"/>
      <c r="F467" s="83"/>
      <c r="G467" s="83"/>
    </row>
    <row r="468" spans="1:7" x14ac:dyDescent="0.3">
      <c r="A468" s="83"/>
      <c r="B468" s="83"/>
      <c r="C468" s="83"/>
      <c r="D468" s="83"/>
      <c r="E468" s="83"/>
      <c r="F468" s="83"/>
      <c r="G468" s="83"/>
    </row>
    <row r="469" spans="1:7" x14ac:dyDescent="0.3">
      <c r="A469" s="83"/>
      <c r="B469" s="83"/>
      <c r="C469" s="83"/>
      <c r="D469" s="83"/>
      <c r="E469" s="83"/>
      <c r="F469" s="83"/>
      <c r="G469" s="83"/>
    </row>
    <row r="470" spans="1:7" x14ac:dyDescent="0.3">
      <c r="A470" s="83"/>
      <c r="B470" s="83"/>
      <c r="C470" s="83"/>
      <c r="D470" s="83"/>
      <c r="E470" s="83"/>
      <c r="F470" s="83"/>
      <c r="G470" s="83"/>
    </row>
    <row r="471" spans="1:7" x14ac:dyDescent="0.3">
      <c r="A471" s="83"/>
      <c r="B471" s="83"/>
      <c r="C471" s="83"/>
      <c r="D471" s="83"/>
      <c r="E471" s="83"/>
      <c r="F471" s="83"/>
      <c r="G471" s="83"/>
    </row>
    <row r="472" spans="1:7" x14ac:dyDescent="0.3">
      <c r="A472" s="83"/>
      <c r="B472" s="83"/>
      <c r="C472" s="83"/>
      <c r="D472" s="83"/>
      <c r="E472" s="83"/>
      <c r="F472" s="83"/>
      <c r="G472" s="83"/>
    </row>
    <row r="473" spans="1:7" x14ac:dyDescent="0.3">
      <c r="A473" s="83"/>
      <c r="B473" s="83"/>
      <c r="C473" s="83"/>
      <c r="D473" s="83"/>
      <c r="E473" s="83"/>
      <c r="F473" s="83"/>
      <c r="G473" s="83"/>
    </row>
    <row r="474" spans="1:7" x14ac:dyDescent="0.3">
      <c r="A474" s="83"/>
      <c r="B474" s="83"/>
      <c r="C474" s="83"/>
      <c r="D474" s="83"/>
      <c r="E474" s="83"/>
      <c r="F474" s="83"/>
      <c r="G474" s="83"/>
    </row>
    <row r="475" spans="1:7" x14ac:dyDescent="0.3">
      <c r="A475" s="83"/>
      <c r="B475" s="83"/>
      <c r="C475" s="83"/>
      <c r="D475" s="83"/>
      <c r="E475" s="83"/>
      <c r="F475" s="83"/>
      <c r="G475" s="83"/>
    </row>
    <row r="476" spans="1:7" x14ac:dyDescent="0.3">
      <c r="A476" s="83"/>
      <c r="B476" s="83"/>
      <c r="C476" s="83"/>
      <c r="D476" s="83"/>
      <c r="E476" s="83"/>
      <c r="F476" s="83"/>
      <c r="G476" s="83"/>
    </row>
    <row r="477" spans="1:7" x14ac:dyDescent="0.3">
      <c r="A477" s="83"/>
      <c r="B477" s="83"/>
      <c r="C477" s="83"/>
      <c r="D477" s="83"/>
      <c r="E477" s="83"/>
      <c r="F477" s="83"/>
      <c r="G477" s="83"/>
    </row>
    <row r="478" spans="1:7" x14ac:dyDescent="0.3">
      <c r="A478" s="83"/>
      <c r="B478" s="83"/>
      <c r="C478" s="83"/>
      <c r="D478" s="83"/>
      <c r="E478" s="83"/>
      <c r="F478" s="83"/>
      <c r="G478" s="83"/>
    </row>
    <row r="479" spans="1:7" x14ac:dyDescent="0.3">
      <c r="A479" s="83"/>
      <c r="B479" s="83"/>
      <c r="C479" s="83"/>
      <c r="D479" s="83"/>
      <c r="E479" s="83"/>
      <c r="F479" s="83"/>
      <c r="G479" s="83"/>
    </row>
    <row r="480" spans="1:7" x14ac:dyDescent="0.3">
      <c r="A480" s="83"/>
      <c r="B480" s="83"/>
      <c r="C480" s="83"/>
      <c r="D480" s="83"/>
      <c r="E480" s="83"/>
      <c r="F480" s="83"/>
      <c r="G480" s="83"/>
    </row>
    <row r="481" spans="1:7" x14ac:dyDescent="0.3">
      <c r="A481" s="83"/>
      <c r="B481" s="83"/>
      <c r="C481" s="83"/>
      <c r="D481" s="83"/>
      <c r="E481" s="83"/>
      <c r="F481" s="83"/>
      <c r="G481" s="83"/>
    </row>
    <row r="482" spans="1:7" x14ac:dyDescent="0.3">
      <c r="A482" s="83"/>
      <c r="B482" s="83"/>
      <c r="C482" s="83"/>
      <c r="D482" s="83"/>
      <c r="E482" s="83"/>
      <c r="F482" s="83"/>
      <c r="G482" s="83"/>
    </row>
    <row r="483" spans="1:7" x14ac:dyDescent="0.3">
      <c r="A483" s="83"/>
      <c r="B483" s="83"/>
      <c r="C483" s="83"/>
      <c r="D483" s="83"/>
      <c r="E483" s="83"/>
      <c r="F483" s="83"/>
      <c r="G483" s="83"/>
    </row>
    <row r="484" spans="1:7" x14ac:dyDescent="0.3">
      <c r="A484" s="83"/>
      <c r="B484" s="83"/>
      <c r="C484" s="83"/>
      <c r="D484" s="83"/>
      <c r="E484" s="83"/>
      <c r="F484" s="83"/>
      <c r="G484" s="83"/>
    </row>
    <row r="485" spans="1:7" x14ac:dyDescent="0.3">
      <c r="A485" s="83"/>
      <c r="B485" s="83"/>
      <c r="C485" s="83"/>
      <c r="D485" s="83"/>
      <c r="E485" s="83"/>
      <c r="F485" s="83"/>
      <c r="G485" s="83"/>
    </row>
    <row r="486" spans="1:7" x14ac:dyDescent="0.3">
      <c r="A486" s="83"/>
      <c r="B486" s="83"/>
      <c r="C486" s="83"/>
      <c r="D486" s="83"/>
      <c r="E486" s="83"/>
      <c r="F486" s="83"/>
      <c r="G486" s="83"/>
    </row>
    <row r="487" spans="1:7" x14ac:dyDescent="0.3">
      <c r="A487" s="83"/>
      <c r="B487" s="83"/>
      <c r="C487" s="83"/>
      <c r="D487" s="83"/>
      <c r="E487" s="83"/>
      <c r="F487" s="83"/>
      <c r="G487" s="83"/>
    </row>
    <row r="488" spans="1:7" x14ac:dyDescent="0.3">
      <c r="A488" s="83"/>
      <c r="B488" s="83"/>
      <c r="C488" s="83"/>
      <c r="D488" s="83"/>
      <c r="E488" s="83"/>
      <c r="F488" s="83"/>
      <c r="G488" s="83"/>
    </row>
    <row r="489" spans="1:7" x14ac:dyDescent="0.3">
      <c r="A489" s="83"/>
      <c r="B489" s="83"/>
      <c r="C489" s="83"/>
      <c r="D489" s="83"/>
      <c r="E489" s="83"/>
      <c r="F489" s="83"/>
      <c r="G489" s="83"/>
    </row>
    <row r="490" spans="1:7" x14ac:dyDescent="0.3">
      <c r="A490" s="83"/>
      <c r="B490" s="83"/>
      <c r="C490" s="83"/>
      <c r="D490" s="83"/>
      <c r="E490" s="83"/>
      <c r="F490" s="83"/>
      <c r="G490" s="83"/>
    </row>
    <row r="491" spans="1:7" x14ac:dyDescent="0.3">
      <c r="A491" s="83"/>
      <c r="B491" s="83"/>
      <c r="C491" s="83"/>
      <c r="D491" s="83"/>
      <c r="E491" s="83"/>
      <c r="F491" s="83"/>
      <c r="G491" s="83"/>
    </row>
    <row r="492" spans="1:7" x14ac:dyDescent="0.3">
      <c r="A492" s="83"/>
      <c r="B492" s="83"/>
      <c r="C492" s="83"/>
      <c r="D492" s="83"/>
      <c r="E492" s="83"/>
      <c r="F492" s="83"/>
      <c r="G492" s="83"/>
    </row>
    <row r="493" spans="1:7" x14ac:dyDescent="0.3">
      <c r="A493" s="83"/>
      <c r="B493" s="83"/>
      <c r="C493" s="83"/>
      <c r="D493" s="83"/>
      <c r="E493" s="83"/>
      <c r="F493" s="83"/>
      <c r="G493" s="83"/>
    </row>
    <row r="494" spans="1:7" x14ac:dyDescent="0.3">
      <c r="A494" s="83"/>
      <c r="B494" s="83"/>
      <c r="C494" s="83"/>
      <c r="D494" s="83"/>
      <c r="E494" s="83"/>
      <c r="F494" s="83"/>
      <c r="G494" s="83"/>
    </row>
    <row r="495" spans="1:7" x14ac:dyDescent="0.3">
      <c r="A495" s="83"/>
      <c r="B495" s="83"/>
      <c r="C495" s="83"/>
      <c r="D495" s="83"/>
      <c r="E495" s="83"/>
      <c r="F495" s="83"/>
      <c r="G495" s="83"/>
    </row>
    <row r="496" spans="1:7" x14ac:dyDescent="0.3">
      <c r="A496" s="83"/>
      <c r="B496" s="83"/>
      <c r="C496" s="83"/>
      <c r="D496" s="83"/>
      <c r="E496" s="83"/>
      <c r="F496" s="83"/>
      <c r="G496" s="83"/>
    </row>
    <row r="497" spans="1:7" x14ac:dyDescent="0.3">
      <c r="A497" s="83"/>
      <c r="B497" s="83"/>
      <c r="C497" s="83"/>
      <c r="D497" s="83"/>
      <c r="E497" s="83"/>
      <c r="F497" s="83"/>
      <c r="G497" s="83"/>
    </row>
    <row r="498" spans="1:7" x14ac:dyDescent="0.3">
      <c r="A498" s="83"/>
      <c r="B498" s="83"/>
      <c r="C498" s="83"/>
      <c r="D498" s="83"/>
      <c r="E498" s="83"/>
      <c r="F498" s="83"/>
      <c r="G498" s="83"/>
    </row>
    <row r="499" spans="1:7" x14ac:dyDescent="0.3">
      <c r="A499" s="83"/>
      <c r="B499" s="83"/>
      <c r="C499" s="83"/>
      <c r="D499" s="83"/>
      <c r="E499" s="83"/>
      <c r="F499" s="83"/>
      <c r="G499" s="83"/>
    </row>
    <row r="500" spans="1:7" x14ac:dyDescent="0.3">
      <c r="A500" s="83"/>
      <c r="B500" s="83"/>
      <c r="C500" s="83"/>
      <c r="D500" s="83"/>
      <c r="E500" s="83"/>
      <c r="F500" s="83"/>
      <c r="G500" s="83"/>
    </row>
    <row r="501" spans="1:7" x14ac:dyDescent="0.3">
      <c r="A501" s="83"/>
      <c r="B501" s="83"/>
      <c r="C501" s="83"/>
      <c r="D501" s="83"/>
      <c r="E501" s="83"/>
      <c r="F501" s="83"/>
      <c r="G501" s="83"/>
    </row>
    <row r="502" spans="1:7" x14ac:dyDescent="0.3">
      <c r="A502" s="83"/>
      <c r="B502" s="83"/>
      <c r="C502" s="83"/>
      <c r="D502" s="83"/>
      <c r="E502" s="83"/>
      <c r="F502" s="83"/>
      <c r="G502" s="83"/>
    </row>
    <row r="503" spans="1:7" x14ac:dyDescent="0.3">
      <c r="A503" s="83"/>
      <c r="B503" s="83"/>
      <c r="C503" s="83"/>
      <c r="D503" s="83"/>
      <c r="E503" s="83"/>
      <c r="F503" s="83"/>
      <c r="G503" s="83"/>
    </row>
  </sheetData>
  <sheetProtection algorithmName="SHA-512" hashValue="9xcoZXH+L7tNGwzdv3gBQEj3RYZhPQW1mDsxPCLJUyQ5l3J4bAHBMMcMLMhExiEheEvcpODPkTjHnnM5I4YAQg==" saltValue="Cdxi8EjivxieN1s2xALmJg==" spinCount="100000" sheet="1" objects="1" scenarios="1"/>
  <mergeCells count="1">
    <mergeCell ref="A2:G2"/>
  </mergeCells>
  <printOptions horizontalCentered="1"/>
  <pageMargins left="0.4" right="0.4" top="0.4" bottom="0.4" header="0.3" footer="0.3"/>
  <headerFooter alignWithMargins="0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00D5-BA7F-1042-B8A4-CE0605568EB1}">
  <sheetPr>
    <tabColor theme="4"/>
    <pageSetUpPr fitToPage="1"/>
  </sheetPr>
  <dimension ref="A1:I503"/>
  <sheetViews>
    <sheetView showGridLines="0" zoomScale="130" zoomScaleNormal="130" workbookViewId="0">
      <pane ySplit="10" topLeftCell="A182" activePane="bottomLeft" state="frozenSplit"/>
      <selection pane="bottomLeft" activeCell="E196" sqref="E196"/>
    </sheetView>
  </sheetViews>
  <sheetFormatPr defaultColWidth="8.9140625" defaultRowHeight="12.45" x14ac:dyDescent="0.3"/>
  <cols>
    <col min="1" max="1" width="5.9140625" style="73" customWidth="1"/>
    <col min="2" max="7" width="15.4140625" style="73" customWidth="1"/>
    <col min="8" max="8" width="9.08203125" style="74" customWidth="1"/>
    <col min="9" max="9" width="9.9140625" style="74" bestFit="1" customWidth="1"/>
    <col min="10" max="16384" width="8.9140625" style="74"/>
  </cols>
  <sheetData>
    <row r="1" spans="1:7" ht="35.15" customHeight="1" x14ac:dyDescent="0.3"/>
    <row r="2" spans="1:7" s="75" customFormat="1" ht="20.6" thickBot="1" x14ac:dyDescent="0.35">
      <c r="A2" s="225" t="s">
        <v>37</v>
      </c>
      <c r="B2" s="225"/>
      <c r="C2" s="225"/>
      <c r="D2" s="225"/>
      <c r="E2" s="225"/>
      <c r="F2" s="225"/>
      <c r="G2" s="225"/>
    </row>
    <row r="3" spans="1:7" ht="14.25" customHeight="1" thickTop="1" x14ac:dyDescent="0.3">
      <c r="A3" s="76"/>
      <c r="B3" s="77"/>
      <c r="C3" s="77"/>
      <c r="D3" s="77"/>
      <c r="E3" s="77"/>
      <c r="F3" s="77"/>
      <c r="G3" s="77"/>
    </row>
    <row r="4" spans="1:7" ht="12.9" thickBot="1" x14ac:dyDescent="0.4">
      <c r="A4" s="78" t="s">
        <v>20</v>
      </c>
      <c r="B4" s="78"/>
      <c r="C4" s="78"/>
      <c r="D4" s="79"/>
      <c r="E4" s="78" t="s">
        <v>21</v>
      </c>
      <c r="F4" s="78"/>
      <c r="G4" s="78"/>
    </row>
    <row r="5" spans="1:7" x14ac:dyDescent="0.3">
      <c r="A5" s="80" t="s">
        <v>22</v>
      </c>
      <c r="B5" s="80"/>
      <c r="C5" s="196">
        <v>0</v>
      </c>
      <c r="D5" s="82"/>
      <c r="E5" s="80" t="s">
        <v>23</v>
      </c>
      <c r="F5" s="80"/>
      <c r="G5" s="81" t="str">
        <f>IF(LoanIsGood,MonthlyPayment,"")</f>
        <v/>
      </c>
    </row>
    <row r="6" spans="1:7" x14ac:dyDescent="0.3">
      <c r="A6" s="80" t="s">
        <v>24</v>
      </c>
      <c r="B6" s="80"/>
      <c r="C6" s="197">
        <v>0</v>
      </c>
      <c r="D6" s="83"/>
      <c r="E6" s="80" t="s">
        <v>25</v>
      </c>
      <c r="F6" s="80"/>
      <c r="G6" s="84" t="str">
        <f>IF(LoanIsGood,LoanYears*12,"")</f>
        <v/>
      </c>
    </row>
    <row r="7" spans="1:7" x14ac:dyDescent="0.3">
      <c r="A7" s="80" t="s">
        <v>26</v>
      </c>
      <c r="B7" s="80"/>
      <c r="C7" s="198">
        <v>0</v>
      </c>
      <c r="D7" s="83"/>
      <c r="E7" s="80" t="s">
        <v>27</v>
      </c>
      <c r="F7" s="80"/>
      <c r="G7" s="81" t="str">
        <f>IF(LoanIsGood,TotalLoanCost-LoanAmount,"")</f>
        <v/>
      </c>
    </row>
    <row r="8" spans="1:7" x14ac:dyDescent="0.3">
      <c r="A8" s="80" t="s">
        <v>28</v>
      </c>
      <c r="B8" s="80"/>
      <c r="C8" s="199"/>
      <c r="D8" s="83"/>
      <c r="E8" s="80" t="s">
        <v>29</v>
      </c>
      <c r="F8" s="80"/>
      <c r="G8" s="81" t="str">
        <f>IF(LoanIsGood,MonthlyPayment*NumberOfPayments,"")</f>
        <v/>
      </c>
    </row>
    <row r="9" spans="1:7" x14ac:dyDescent="0.3">
      <c r="A9" s="83"/>
      <c r="B9" s="85"/>
      <c r="C9" s="83"/>
      <c r="D9" s="86"/>
      <c r="E9" s="83"/>
      <c r="F9" s="83"/>
      <c r="G9" s="83"/>
    </row>
    <row r="10" spans="1:7" s="89" customFormat="1" ht="29.25" customHeight="1" x14ac:dyDescent="0.3">
      <c r="A10" s="87" t="s">
        <v>30</v>
      </c>
      <c r="B10" s="87" t="s">
        <v>31</v>
      </c>
      <c r="C10" s="88" t="s">
        <v>32</v>
      </c>
      <c r="D10" s="88" t="s">
        <v>33</v>
      </c>
      <c r="E10" s="88" t="s">
        <v>34</v>
      </c>
      <c r="F10" s="88" t="s">
        <v>35</v>
      </c>
      <c r="G10" s="88" t="s">
        <v>36</v>
      </c>
    </row>
    <row r="11" spans="1:7" s="89" customFormat="1" x14ac:dyDescent="0.3">
      <c r="A11" s="90" t="str">
        <f>IF(LoanIsNotPaid*LoanIsGood,PaymentNumber,"")</f>
        <v/>
      </c>
      <c r="B11" s="91" t="str">
        <f>IF(LoanIsNotPaid*LoanIsGood,PaymentDate,"")</f>
        <v/>
      </c>
      <c r="C11" s="92" t="str">
        <f>IF(LoanIsNotPaid*LoanIsGood,LoanValue,"")</f>
        <v/>
      </c>
      <c r="D11" s="92" t="str">
        <f>IF(LoanIsNotPaid*LoanIsGood,MonthlyPayment,"")</f>
        <v/>
      </c>
      <c r="E11" s="92" t="str">
        <f>IF(LoanIsNotPaid*LoanIsGood,Principal,"")</f>
        <v/>
      </c>
      <c r="F11" s="92" t="str">
        <f>IF(LoanIsNotPaid*LoanIsGood,InterestAmt,"")</f>
        <v/>
      </c>
      <c r="G11" s="92" t="str">
        <f>IF(LoanIsNotPaid*LoanIsGood,EndingBalance,"")</f>
        <v/>
      </c>
    </row>
    <row r="12" spans="1:7" s="89" customFormat="1" x14ac:dyDescent="0.3">
      <c r="A12" s="90" t="str">
        <f>IF(LoanIsNotPaid*LoanIsGood,PaymentNumber,"")</f>
        <v/>
      </c>
      <c r="B12" s="91" t="str">
        <f>IF(LoanIsNotPaid*LoanIsGood,PaymentDate,"")</f>
        <v/>
      </c>
      <c r="C12" s="92" t="str">
        <f>IF(LoanIsNotPaid*LoanIsGood,LoanValue,"")</f>
        <v/>
      </c>
      <c r="D12" s="92" t="str">
        <f>IF(LoanIsNotPaid*LoanIsGood,MonthlyPayment,"")</f>
        <v/>
      </c>
      <c r="E12" s="92" t="str">
        <f>IF(LoanIsNotPaid*LoanIsGood,Principal,"")</f>
        <v/>
      </c>
      <c r="F12" s="92" t="str">
        <f>IF(LoanIsNotPaid*LoanIsGood,InterestAmt,"")</f>
        <v/>
      </c>
      <c r="G12" s="92" t="str">
        <f>IF(LoanIsNotPaid*LoanIsGood,EndingBalance,"")</f>
        <v/>
      </c>
    </row>
    <row r="13" spans="1:7" s="89" customFormat="1" x14ac:dyDescent="0.3">
      <c r="A13" s="90" t="str">
        <f>IF(LoanIsNotPaid*LoanIsGood,PaymentNumber,"")</f>
        <v/>
      </c>
      <c r="B13" s="91" t="str">
        <f>IF(LoanIsNotPaid*LoanIsGood,PaymentDate,"")</f>
        <v/>
      </c>
      <c r="C13" s="92" t="str">
        <f>IF(LoanIsNotPaid*LoanIsGood,LoanValue,"")</f>
        <v/>
      </c>
      <c r="D13" s="92" t="str">
        <f>IF(LoanIsNotPaid*LoanIsGood,MonthlyPayment,"")</f>
        <v/>
      </c>
      <c r="E13" s="92" t="str">
        <f>IF(LoanIsNotPaid*LoanIsGood,Principal,"")</f>
        <v/>
      </c>
      <c r="F13" s="92" t="str">
        <f>IF(LoanIsNotPaid*LoanIsGood,InterestAmt,"")</f>
        <v/>
      </c>
      <c r="G13" s="92" t="str">
        <f>IF(LoanIsNotPaid*LoanIsGood,EndingBalance,"")</f>
        <v/>
      </c>
    </row>
    <row r="14" spans="1:7" s="89" customFormat="1" x14ac:dyDescent="0.3">
      <c r="A14" s="90" t="str">
        <f>IF(LoanIsNotPaid*LoanIsGood,PaymentNumber,"")</f>
        <v/>
      </c>
      <c r="B14" s="91" t="str">
        <f>IF(LoanIsNotPaid*LoanIsGood,PaymentDate,"")</f>
        <v/>
      </c>
      <c r="C14" s="92" t="str">
        <f>IF(LoanIsNotPaid*LoanIsGood,LoanValue,"")</f>
        <v/>
      </c>
      <c r="D14" s="92" t="str">
        <f>IF(LoanIsNotPaid*LoanIsGood,MonthlyPayment,"")</f>
        <v/>
      </c>
      <c r="E14" s="92" t="str">
        <f>IF(LoanIsNotPaid*LoanIsGood,Principal,"")</f>
        <v/>
      </c>
      <c r="F14" s="92" t="str">
        <f>IF(LoanIsNotPaid*LoanIsGood,InterestAmt,"")</f>
        <v/>
      </c>
      <c r="G14" s="92" t="str">
        <f>IF(LoanIsNotPaid*LoanIsGood,EndingBalance,"")</f>
        <v/>
      </c>
    </row>
    <row r="15" spans="1:7" s="89" customFormat="1" x14ac:dyDescent="0.3">
      <c r="A15" s="90" t="str">
        <f>IF(LoanIsNotPaid*LoanIsGood,PaymentNumber,"")</f>
        <v/>
      </c>
      <c r="B15" s="91" t="str">
        <f>IF(LoanIsNotPaid*LoanIsGood,PaymentDate,"")</f>
        <v/>
      </c>
      <c r="C15" s="92" t="str">
        <f>IF(LoanIsNotPaid*LoanIsGood,LoanValue,"")</f>
        <v/>
      </c>
      <c r="D15" s="92" t="str">
        <f>IF(LoanIsNotPaid*LoanIsGood,MonthlyPayment,"")</f>
        <v/>
      </c>
      <c r="E15" s="92" t="str">
        <f>IF(LoanIsNotPaid*LoanIsGood,Principal,"")</f>
        <v/>
      </c>
      <c r="F15" s="92" t="str">
        <f>IF(LoanIsNotPaid*LoanIsGood,InterestAmt,"")</f>
        <v/>
      </c>
      <c r="G15" s="92" t="str">
        <f>IF(LoanIsNotPaid*LoanIsGood,EndingBalance,"")</f>
        <v/>
      </c>
    </row>
    <row r="16" spans="1:7" s="89" customFormat="1" x14ac:dyDescent="0.3">
      <c r="A16" s="90" t="str">
        <f>IF(LoanIsNotPaid*LoanIsGood,PaymentNumber,"")</f>
        <v/>
      </c>
      <c r="B16" s="91" t="str">
        <f>IF(LoanIsNotPaid*LoanIsGood,PaymentDate,"")</f>
        <v/>
      </c>
      <c r="C16" s="92" t="str">
        <f>IF(LoanIsNotPaid*LoanIsGood,LoanValue,"")</f>
        <v/>
      </c>
      <c r="D16" s="92" t="str">
        <f>IF(LoanIsNotPaid*LoanIsGood,MonthlyPayment,"")</f>
        <v/>
      </c>
      <c r="E16" s="92" t="str">
        <f>IF(LoanIsNotPaid*LoanIsGood,Principal,"")</f>
        <v/>
      </c>
      <c r="F16" s="92" t="str">
        <f>IF(LoanIsNotPaid*LoanIsGood,InterestAmt,"")</f>
        <v/>
      </c>
      <c r="G16" s="92" t="str">
        <f>IF(LoanIsNotPaid*LoanIsGood,EndingBalance,"")</f>
        <v/>
      </c>
    </row>
    <row r="17" spans="1:9" x14ac:dyDescent="0.35">
      <c r="A17" s="90" t="str">
        <f>IF(LoanIsNotPaid*LoanIsGood,PaymentNumber,"")</f>
        <v/>
      </c>
      <c r="B17" s="91" t="str">
        <f>IF(LoanIsNotPaid*LoanIsGood,PaymentDate,"")</f>
        <v/>
      </c>
      <c r="C17" s="92" t="str">
        <f>IF(LoanIsNotPaid*LoanIsGood,LoanValue,"")</f>
        <v/>
      </c>
      <c r="D17" s="92" t="str">
        <f>IF(LoanIsNotPaid*LoanIsGood,MonthlyPayment,"")</f>
        <v/>
      </c>
      <c r="E17" s="92" t="str">
        <f>IF(LoanIsNotPaid*LoanIsGood,Principal,"")</f>
        <v/>
      </c>
      <c r="F17" s="92" t="str">
        <f>IF(LoanIsNotPaid*LoanIsGood,InterestAmt,"")</f>
        <v/>
      </c>
      <c r="G17" s="92" t="str">
        <f>IF(LoanIsNotPaid*LoanIsGood,EndingBalance,"")</f>
        <v/>
      </c>
    </row>
    <row r="18" spans="1:9" x14ac:dyDescent="0.35">
      <c r="A18" s="90" t="str">
        <f>IF(LoanIsNotPaid*LoanIsGood,PaymentNumber,"")</f>
        <v/>
      </c>
      <c r="B18" s="91" t="str">
        <f>IF(LoanIsNotPaid*LoanIsGood,PaymentDate,"")</f>
        <v/>
      </c>
      <c r="C18" s="92" t="str">
        <f>IF(LoanIsNotPaid*LoanIsGood,LoanValue,"")</f>
        <v/>
      </c>
      <c r="D18" s="92" t="str">
        <f>IF(LoanIsNotPaid*LoanIsGood,MonthlyPayment,"")</f>
        <v/>
      </c>
      <c r="E18" s="92" t="str">
        <f>IF(LoanIsNotPaid*LoanIsGood,Principal,"")</f>
        <v/>
      </c>
      <c r="F18" s="92" t="str">
        <f>IF(LoanIsNotPaid*LoanIsGood,InterestAmt,"")</f>
        <v/>
      </c>
      <c r="G18" s="92" t="str">
        <f>IF(LoanIsNotPaid*LoanIsGood,EndingBalance,"")</f>
        <v/>
      </c>
    </row>
    <row r="19" spans="1:9" x14ac:dyDescent="0.35">
      <c r="A19" s="90" t="str">
        <f>IF(LoanIsNotPaid*LoanIsGood,PaymentNumber,"")</f>
        <v/>
      </c>
      <c r="B19" s="91" t="str">
        <f>IF(LoanIsNotPaid*LoanIsGood,PaymentDate,"")</f>
        <v/>
      </c>
      <c r="C19" s="92" t="str">
        <f>IF(LoanIsNotPaid*LoanIsGood,LoanValue,"")</f>
        <v/>
      </c>
      <c r="D19" s="92" t="str">
        <f>IF(LoanIsNotPaid*LoanIsGood,MonthlyPayment,"")</f>
        <v/>
      </c>
      <c r="E19" s="92" t="str">
        <f>IF(LoanIsNotPaid*LoanIsGood,Principal,"")</f>
        <v/>
      </c>
      <c r="F19" s="92" t="str">
        <f>IF(LoanIsNotPaid*LoanIsGood,InterestAmt,"")</f>
        <v/>
      </c>
      <c r="G19" s="92" t="str">
        <f>IF(LoanIsNotPaid*LoanIsGood,EndingBalance,"")</f>
        <v/>
      </c>
    </row>
    <row r="20" spans="1:9" x14ac:dyDescent="0.35">
      <c r="A20" s="90" t="str">
        <f>IF(LoanIsNotPaid*LoanIsGood,PaymentNumber,"")</f>
        <v/>
      </c>
      <c r="B20" s="91" t="str">
        <f>IF(LoanIsNotPaid*LoanIsGood,PaymentDate,"")</f>
        <v/>
      </c>
      <c r="C20" s="92" t="str">
        <f>IF(LoanIsNotPaid*LoanIsGood,LoanValue,"")</f>
        <v/>
      </c>
      <c r="D20" s="92" t="str">
        <f>IF(LoanIsNotPaid*LoanIsGood,MonthlyPayment,"")</f>
        <v/>
      </c>
      <c r="E20" s="92" t="str">
        <f>IF(LoanIsNotPaid*LoanIsGood,Principal,"")</f>
        <v/>
      </c>
      <c r="F20" s="92" t="str">
        <f>IF(LoanIsNotPaid*LoanIsGood,InterestAmt,"")</f>
        <v/>
      </c>
      <c r="G20" s="92" t="str">
        <f>IF(LoanIsNotPaid*LoanIsGood,EndingBalance,"")</f>
        <v/>
      </c>
    </row>
    <row r="21" spans="1:9" x14ac:dyDescent="0.35">
      <c r="A21" s="90" t="str">
        <f>IF(LoanIsNotPaid*LoanIsGood,PaymentNumber,"")</f>
        <v/>
      </c>
      <c r="B21" s="91" t="str">
        <f>IF(LoanIsNotPaid*LoanIsGood,PaymentDate,"")</f>
        <v/>
      </c>
      <c r="C21" s="92" t="str">
        <f>IF(LoanIsNotPaid*LoanIsGood,LoanValue,"")</f>
        <v/>
      </c>
      <c r="D21" s="92" t="str">
        <f>IF(LoanIsNotPaid*LoanIsGood,MonthlyPayment,"")</f>
        <v/>
      </c>
      <c r="E21" s="92" t="str">
        <f>IF(LoanIsNotPaid*LoanIsGood,Principal,"")</f>
        <v/>
      </c>
      <c r="F21" s="92" t="str">
        <f>IF(LoanIsNotPaid*LoanIsGood,InterestAmt,"")</f>
        <v/>
      </c>
      <c r="G21" s="92" t="str">
        <f>IF(LoanIsNotPaid*LoanIsGood,EndingBalance,"")</f>
        <v/>
      </c>
    </row>
    <row r="22" spans="1:9" x14ac:dyDescent="0.35">
      <c r="A22" s="90" t="str">
        <f>IF(LoanIsNotPaid*LoanIsGood,PaymentNumber,"")</f>
        <v/>
      </c>
      <c r="B22" s="91" t="str">
        <f>IF(LoanIsNotPaid*LoanIsGood,PaymentDate,"")</f>
        <v/>
      </c>
      <c r="C22" s="92" t="str">
        <f>IF(LoanIsNotPaid*LoanIsGood,LoanValue,"")</f>
        <v/>
      </c>
      <c r="D22" s="92" t="str">
        <f>IF(LoanIsNotPaid*LoanIsGood,MonthlyPayment,"")</f>
        <v/>
      </c>
      <c r="E22" s="92" t="str">
        <f>IF(LoanIsNotPaid*LoanIsGood,Principal,"")</f>
        <v/>
      </c>
      <c r="F22" s="92" t="str">
        <f>IF(LoanIsNotPaid*LoanIsGood,InterestAmt,"")</f>
        <v/>
      </c>
      <c r="G22" s="92" t="str">
        <f>IF(LoanIsNotPaid*LoanIsGood,EndingBalance,"")</f>
        <v/>
      </c>
      <c r="I22" s="93"/>
    </row>
    <row r="23" spans="1:9" x14ac:dyDescent="0.35">
      <c r="A23" s="90" t="str">
        <f>IF(LoanIsNotPaid*LoanIsGood,PaymentNumber,"")</f>
        <v/>
      </c>
      <c r="B23" s="91" t="str">
        <f>IF(LoanIsNotPaid*LoanIsGood,PaymentDate,"")</f>
        <v/>
      </c>
      <c r="C23" s="92" t="str">
        <f>IF(LoanIsNotPaid*LoanIsGood,LoanValue,"")</f>
        <v/>
      </c>
      <c r="D23" s="92" t="str">
        <f>IF(LoanIsNotPaid*LoanIsGood,MonthlyPayment,"")</f>
        <v/>
      </c>
      <c r="E23" s="92" t="str">
        <f>IF(LoanIsNotPaid*LoanIsGood,Principal,"")</f>
        <v/>
      </c>
      <c r="F23" s="92" t="str">
        <f>IF(LoanIsNotPaid*LoanIsGood,InterestAmt,"")</f>
        <v/>
      </c>
      <c r="G23" s="92" t="str">
        <f>IF(LoanIsNotPaid*LoanIsGood,EndingBalance,"")</f>
        <v/>
      </c>
    </row>
    <row r="24" spans="1:9" x14ac:dyDescent="0.35">
      <c r="A24" s="90" t="str">
        <f>IF(LoanIsNotPaid*LoanIsGood,PaymentNumber,"")</f>
        <v/>
      </c>
      <c r="B24" s="91" t="str">
        <f>IF(LoanIsNotPaid*LoanIsGood,PaymentDate,"")</f>
        <v/>
      </c>
      <c r="C24" s="92" t="str">
        <f>IF(LoanIsNotPaid*LoanIsGood,LoanValue,"")</f>
        <v/>
      </c>
      <c r="D24" s="92" t="str">
        <f>IF(LoanIsNotPaid*LoanIsGood,MonthlyPayment,"")</f>
        <v/>
      </c>
      <c r="E24" s="92" t="str">
        <f>IF(LoanIsNotPaid*LoanIsGood,Principal,"")</f>
        <v/>
      </c>
      <c r="F24" s="92" t="str">
        <f>IF(LoanIsNotPaid*LoanIsGood,InterestAmt,"")</f>
        <v/>
      </c>
      <c r="G24" s="92" t="str">
        <f>IF(LoanIsNotPaid*LoanIsGood,EndingBalance,"")</f>
        <v/>
      </c>
    </row>
    <row r="25" spans="1:9" x14ac:dyDescent="0.35">
      <c r="A25" s="90" t="str">
        <f>IF(LoanIsNotPaid*LoanIsGood,PaymentNumber,"")</f>
        <v/>
      </c>
      <c r="B25" s="91" t="str">
        <f>IF(LoanIsNotPaid*LoanIsGood,PaymentDate,"")</f>
        <v/>
      </c>
      <c r="C25" s="92" t="str">
        <f>IF(LoanIsNotPaid*LoanIsGood,LoanValue,"")</f>
        <v/>
      </c>
      <c r="D25" s="92" t="str">
        <f>IF(LoanIsNotPaid*LoanIsGood,MonthlyPayment,"")</f>
        <v/>
      </c>
      <c r="E25" s="92" t="str">
        <f>IF(LoanIsNotPaid*LoanIsGood,Principal,"")</f>
        <v/>
      </c>
      <c r="F25" s="92" t="str">
        <f>IF(LoanIsNotPaid*LoanIsGood,InterestAmt,"")</f>
        <v/>
      </c>
      <c r="G25" s="92" t="str">
        <f>IF(LoanIsNotPaid*LoanIsGood,EndingBalance,"")</f>
        <v/>
      </c>
    </row>
    <row r="26" spans="1:9" x14ac:dyDescent="0.35">
      <c r="A26" s="90" t="str">
        <f>IF(LoanIsNotPaid*LoanIsGood,PaymentNumber,"")</f>
        <v/>
      </c>
      <c r="B26" s="91" t="str">
        <f>IF(LoanIsNotPaid*LoanIsGood,PaymentDate,"")</f>
        <v/>
      </c>
      <c r="C26" s="92" t="str">
        <f>IF(LoanIsNotPaid*LoanIsGood,LoanValue,"")</f>
        <v/>
      </c>
      <c r="D26" s="92" t="str">
        <f>IF(LoanIsNotPaid*LoanIsGood,MonthlyPayment,"")</f>
        <v/>
      </c>
      <c r="E26" s="92" t="str">
        <f>IF(LoanIsNotPaid*LoanIsGood,Principal,"")</f>
        <v/>
      </c>
      <c r="F26" s="92" t="str">
        <f>IF(LoanIsNotPaid*LoanIsGood,InterestAmt,"")</f>
        <v/>
      </c>
      <c r="G26" s="92" t="str">
        <f>IF(LoanIsNotPaid*LoanIsGood,EndingBalance,"")</f>
        <v/>
      </c>
    </row>
    <row r="27" spans="1:9" x14ac:dyDescent="0.35">
      <c r="A27" s="90" t="str">
        <f>IF(LoanIsNotPaid*LoanIsGood,PaymentNumber,"")</f>
        <v/>
      </c>
      <c r="B27" s="91" t="str">
        <f>IF(LoanIsNotPaid*LoanIsGood,PaymentDate,"")</f>
        <v/>
      </c>
      <c r="C27" s="92" t="str">
        <f>IF(LoanIsNotPaid*LoanIsGood,LoanValue,"")</f>
        <v/>
      </c>
      <c r="D27" s="92" t="str">
        <f>IF(LoanIsNotPaid*LoanIsGood,MonthlyPayment,"")</f>
        <v/>
      </c>
      <c r="E27" s="92" t="str">
        <f>IF(LoanIsNotPaid*LoanIsGood,Principal,"")</f>
        <v/>
      </c>
      <c r="F27" s="92" t="str">
        <f>IF(LoanIsNotPaid*LoanIsGood,InterestAmt,"")</f>
        <v/>
      </c>
      <c r="G27" s="92" t="str">
        <f>IF(LoanIsNotPaid*LoanIsGood,EndingBalance,"")</f>
        <v/>
      </c>
    </row>
    <row r="28" spans="1:9" x14ac:dyDescent="0.35">
      <c r="A28" s="90" t="str">
        <f>IF(LoanIsNotPaid*LoanIsGood,PaymentNumber,"")</f>
        <v/>
      </c>
      <c r="B28" s="91" t="str">
        <f>IF(LoanIsNotPaid*LoanIsGood,PaymentDate,"")</f>
        <v/>
      </c>
      <c r="C28" s="92" t="str">
        <f>IF(LoanIsNotPaid*LoanIsGood,LoanValue,"")</f>
        <v/>
      </c>
      <c r="D28" s="92" t="str">
        <f>IF(LoanIsNotPaid*LoanIsGood,MonthlyPayment,"")</f>
        <v/>
      </c>
      <c r="E28" s="92" t="str">
        <f>IF(LoanIsNotPaid*LoanIsGood,Principal,"")</f>
        <v/>
      </c>
      <c r="F28" s="92" t="str">
        <f>IF(LoanIsNotPaid*LoanIsGood,InterestAmt,"")</f>
        <v/>
      </c>
      <c r="G28" s="92" t="str">
        <f>IF(LoanIsNotPaid*LoanIsGood,EndingBalance,"")</f>
        <v/>
      </c>
    </row>
    <row r="29" spans="1:9" x14ac:dyDescent="0.35">
      <c r="A29" s="90" t="str">
        <f>IF(LoanIsNotPaid*LoanIsGood,PaymentNumber,"")</f>
        <v/>
      </c>
      <c r="B29" s="91" t="str">
        <f>IF(LoanIsNotPaid*LoanIsGood,PaymentDate,"")</f>
        <v/>
      </c>
      <c r="C29" s="92" t="str">
        <f>IF(LoanIsNotPaid*LoanIsGood,LoanValue,"")</f>
        <v/>
      </c>
      <c r="D29" s="92" t="str">
        <f>IF(LoanIsNotPaid*LoanIsGood,MonthlyPayment,"")</f>
        <v/>
      </c>
      <c r="E29" s="92" t="str">
        <f>IF(LoanIsNotPaid*LoanIsGood,Principal,"")</f>
        <v/>
      </c>
      <c r="F29" s="92" t="str">
        <f>IF(LoanIsNotPaid*LoanIsGood,InterestAmt,"")</f>
        <v/>
      </c>
      <c r="G29" s="92" t="str">
        <f>IF(LoanIsNotPaid*LoanIsGood,EndingBalance,"")</f>
        <v/>
      </c>
    </row>
    <row r="30" spans="1:9" x14ac:dyDescent="0.35">
      <c r="A30" s="90" t="str">
        <f>IF(LoanIsNotPaid*LoanIsGood,PaymentNumber,"")</f>
        <v/>
      </c>
      <c r="B30" s="91" t="str">
        <f>IF(LoanIsNotPaid*LoanIsGood,PaymentDate,"")</f>
        <v/>
      </c>
      <c r="C30" s="92" t="str">
        <f>IF(LoanIsNotPaid*LoanIsGood,LoanValue,"")</f>
        <v/>
      </c>
      <c r="D30" s="92" t="str">
        <f>IF(LoanIsNotPaid*LoanIsGood,MonthlyPayment,"")</f>
        <v/>
      </c>
      <c r="E30" s="92" t="str">
        <f>IF(LoanIsNotPaid*LoanIsGood,Principal,"")</f>
        <v/>
      </c>
      <c r="F30" s="92" t="str">
        <f>IF(LoanIsNotPaid*LoanIsGood,InterestAmt,"")</f>
        <v/>
      </c>
      <c r="G30" s="92" t="str">
        <f>IF(LoanIsNotPaid*LoanIsGood,EndingBalance,"")</f>
        <v/>
      </c>
    </row>
    <row r="31" spans="1:9" x14ac:dyDescent="0.35">
      <c r="A31" s="90" t="str">
        <f>IF(LoanIsNotPaid*LoanIsGood,PaymentNumber,"")</f>
        <v/>
      </c>
      <c r="B31" s="91" t="str">
        <f>IF(LoanIsNotPaid*LoanIsGood,PaymentDate,"")</f>
        <v/>
      </c>
      <c r="C31" s="92" t="str">
        <f>IF(LoanIsNotPaid*LoanIsGood,LoanValue,"")</f>
        <v/>
      </c>
      <c r="D31" s="92" t="str">
        <f>IF(LoanIsNotPaid*LoanIsGood,MonthlyPayment,"")</f>
        <v/>
      </c>
      <c r="E31" s="92" t="str">
        <f>IF(LoanIsNotPaid*LoanIsGood,Principal,"")</f>
        <v/>
      </c>
      <c r="F31" s="92" t="str">
        <f>IF(LoanIsNotPaid*LoanIsGood,InterestAmt,"")</f>
        <v/>
      </c>
      <c r="G31" s="92" t="str">
        <f>IF(LoanIsNotPaid*LoanIsGood,EndingBalance,"")</f>
        <v/>
      </c>
    </row>
    <row r="32" spans="1:9" x14ac:dyDescent="0.35">
      <c r="A32" s="90" t="str">
        <f>IF(LoanIsNotPaid*LoanIsGood,PaymentNumber,"")</f>
        <v/>
      </c>
      <c r="B32" s="91" t="str">
        <f>IF(LoanIsNotPaid*LoanIsGood,PaymentDate,"")</f>
        <v/>
      </c>
      <c r="C32" s="92" t="str">
        <f>IF(LoanIsNotPaid*LoanIsGood,LoanValue,"")</f>
        <v/>
      </c>
      <c r="D32" s="92" t="str">
        <f>IF(LoanIsNotPaid*LoanIsGood,MonthlyPayment,"")</f>
        <v/>
      </c>
      <c r="E32" s="92" t="str">
        <f>IF(LoanIsNotPaid*LoanIsGood,Principal,"")</f>
        <v/>
      </c>
      <c r="F32" s="92" t="str">
        <f>IF(LoanIsNotPaid*LoanIsGood,InterestAmt,"")</f>
        <v/>
      </c>
      <c r="G32" s="92" t="str">
        <f>IF(LoanIsNotPaid*LoanIsGood,EndingBalance,"")</f>
        <v/>
      </c>
    </row>
    <row r="33" spans="1:9" x14ac:dyDescent="0.35">
      <c r="A33" s="90" t="str">
        <f>IF(LoanIsNotPaid*LoanIsGood,PaymentNumber,"")</f>
        <v/>
      </c>
      <c r="B33" s="91" t="str">
        <f>IF(LoanIsNotPaid*LoanIsGood,PaymentDate,"")</f>
        <v/>
      </c>
      <c r="C33" s="92" t="str">
        <f>IF(LoanIsNotPaid*LoanIsGood,LoanValue,"")</f>
        <v/>
      </c>
      <c r="D33" s="92" t="str">
        <f>IF(LoanIsNotPaid*LoanIsGood,MonthlyPayment,"")</f>
        <v/>
      </c>
      <c r="E33" s="92" t="str">
        <f>IF(LoanIsNotPaid*LoanIsGood,Principal,"")</f>
        <v/>
      </c>
      <c r="F33" s="92" t="str">
        <f>IF(LoanIsNotPaid*LoanIsGood,InterestAmt,"")</f>
        <v/>
      </c>
      <c r="G33" s="92" t="str">
        <f>IF(LoanIsNotPaid*LoanIsGood,EndingBalance,"")</f>
        <v/>
      </c>
    </row>
    <row r="34" spans="1:9" x14ac:dyDescent="0.35">
      <c r="A34" s="90" t="str">
        <f>IF(LoanIsNotPaid*LoanIsGood,PaymentNumber,"")</f>
        <v/>
      </c>
      <c r="B34" s="91" t="str">
        <f>IF(LoanIsNotPaid*LoanIsGood,PaymentDate,"")</f>
        <v/>
      </c>
      <c r="C34" s="92" t="str">
        <f>IF(LoanIsNotPaid*LoanIsGood,LoanValue,"")</f>
        <v/>
      </c>
      <c r="D34" s="92" t="str">
        <f>IF(LoanIsNotPaid*LoanIsGood,MonthlyPayment,"")</f>
        <v/>
      </c>
      <c r="E34" s="92" t="str">
        <f>IF(LoanIsNotPaid*LoanIsGood,Principal,"")</f>
        <v/>
      </c>
      <c r="F34" s="92" t="str">
        <f>IF(LoanIsNotPaid*LoanIsGood,InterestAmt,"")</f>
        <v/>
      </c>
      <c r="G34" s="92" t="str">
        <f>IF(LoanIsNotPaid*LoanIsGood,EndingBalance,"")</f>
        <v/>
      </c>
      <c r="I34" s="93"/>
    </row>
    <row r="35" spans="1:9" x14ac:dyDescent="0.35">
      <c r="A35" s="90" t="str">
        <f>IF(LoanIsNotPaid*LoanIsGood,PaymentNumber,"")</f>
        <v/>
      </c>
      <c r="B35" s="91" t="str">
        <f>IF(LoanIsNotPaid*LoanIsGood,PaymentDate,"")</f>
        <v/>
      </c>
      <c r="C35" s="92" t="str">
        <f>IF(LoanIsNotPaid*LoanIsGood,LoanValue,"")</f>
        <v/>
      </c>
      <c r="D35" s="92" t="str">
        <f>IF(LoanIsNotPaid*LoanIsGood,MonthlyPayment,"")</f>
        <v/>
      </c>
      <c r="E35" s="92" t="str">
        <f>IF(LoanIsNotPaid*LoanIsGood,Principal,"")</f>
        <v/>
      </c>
      <c r="F35" s="92" t="str">
        <f>IF(LoanIsNotPaid*LoanIsGood,InterestAmt,"")</f>
        <v/>
      </c>
      <c r="G35" s="92" t="str">
        <f>IF(LoanIsNotPaid*LoanIsGood,EndingBalance,"")</f>
        <v/>
      </c>
    </row>
    <row r="36" spans="1:9" x14ac:dyDescent="0.35">
      <c r="A36" s="90" t="str">
        <f>IF(LoanIsNotPaid*LoanIsGood,PaymentNumber,"")</f>
        <v/>
      </c>
      <c r="B36" s="91" t="str">
        <f>IF(LoanIsNotPaid*LoanIsGood,PaymentDate,"")</f>
        <v/>
      </c>
      <c r="C36" s="92" t="str">
        <f>IF(LoanIsNotPaid*LoanIsGood,LoanValue,"")</f>
        <v/>
      </c>
      <c r="D36" s="92" t="str">
        <f>IF(LoanIsNotPaid*LoanIsGood,MonthlyPayment,"")</f>
        <v/>
      </c>
      <c r="E36" s="92" t="str">
        <f>IF(LoanIsNotPaid*LoanIsGood,Principal,"")</f>
        <v/>
      </c>
      <c r="F36" s="92" t="str">
        <f>IF(LoanIsNotPaid*LoanIsGood,InterestAmt,"")</f>
        <v/>
      </c>
      <c r="G36" s="92" t="str">
        <f>IF(LoanIsNotPaid*LoanIsGood,EndingBalance,"")</f>
        <v/>
      </c>
    </row>
    <row r="37" spans="1:9" x14ac:dyDescent="0.35">
      <c r="A37" s="90" t="str">
        <f>IF(LoanIsNotPaid*LoanIsGood,PaymentNumber,"")</f>
        <v/>
      </c>
      <c r="B37" s="91" t="str">
        <f>IF(LoanIsNotPaid*LoanIsGood,PaymentDate,"")</f>
        <v/>
      </c>
      <c r="C37" s="92" t="str">
        <f>IF(LoanIsNotPaid*LoanIsGood,LoanValue,"")</f>
        <v/>
      </c>
      <c r="D37" s="92" t="str">
        <f>IF(LoanIsNotPaid*LoanIsGood,MonthlyPayment,"")</f>
        <v/>
      </c>
      <c r="E37" s="92" t="str">
        <f>IF(LoanIsNotPaid*LoanIsGood,Principal,"")</f>
        <v/>
      </c>
      <c r="F37" s="92" t="str">
        <f>IF(LoanIsNotPaid*LoanIsGood,InterestAmt,"")</f>
        <v/>
      </c>
      <c r="G37" s="92" t="str">
        <f>IF(LoanIsNotPaid*LoanIsGood,EndingBalance,"")</f>
        <v/>
      </c>
    </row>
    <row r="38" spans="1:9" x14ac:dyDescent="0.35">
      <c r="A38" s="90" t="str">
        <f>IF(LoanIsNotPaid*LoanIsGood,PaymentNumber,"")</f>
        <v/>
      </c>
      <c r="B38" s="91" t="str">
        <f>IF(LoanIsNotPaid*LoanIsGood,PaymentDate,"")</f>
        <v/>
      </c>
      <c r="C38" s="92" t="str">
        <f>IF(LoanIsNotPaid*LoanIsGood,LoanValue,"")</f>
        <v/>
      </c>
      <c r="D38" s="92" t="str">
        <f>IF(LoanIsNotPaid*LoanIsGood,MonthlyPayment,"")</f>
        <v/>
      </c>
      <c r="E38" s="92" t="str">
        <f>IF(LoanIsNotPaid*LoanIsGood,Principal,"")</f>
        <v/>
      </c>
      <c r="F38" s="92" t="str">
        <f>IF(LoanIsNotPaid*LoanIsGood,InterestAmt,"")</f>
        <v/>
      </c>
      <c r="G38" s="92" t="str">
        <f>IF(LoanIsNotPaid*LoanIsGood,EndingBalance,"")</f>
        <v/>
      </c>
    </row>
    <row r="39" spans="1:9" x14ac:dyDescent="0.35">
      <c r="A39" s="90" t="str">
        <f>IF(LoanIsNotPaid*LoanIsGood,PaymentNumber,"")</f>
        <v/>
      </c>
      <c r="B39" s="91" t="str">
        <f>IF(LoanIsNotPaid*LoanIsGood,PaymentDate,"")</f>
        <v/>
      </c>
      <c r="C39" s="92" t="str">
        <f>IF(LoanIsNotPaid*LoanIsGood,LoanValue,"")</f>
        <v/>
      </c>
      <c r="D39" s="92" t="str">
        <f>IF(LoanIsNotPaid*LoanIsGood,MonthlyPayment,"")</f>
        <v/>
      </c>
      <c r="E39" s="92" t="str">
        <f>IF(LoanIsNotPaid*LoanIsGood,Principal,"")</f>
        <v/>
      </c>
      <c r="F39" s="92" t="str">
        <f>IF(LoanIsNotPaid*LoanIsGood,InterestAmt,"")</f>
        <v/>
      </c>
      <c r="G39" s="92" t="str">
        <f>IF(LoanIsNotPaid*LoanIsGood,EndingBalance,"")</f>
        <v/>
      </c>
    </row>
    <row r="40" spans="1:9" x14ac:dyDescent="0.35">
      <c r="A40" s="90" t="str">
        <f>IF(LoanIsNotPaid*LoanIsGood,PaymentNumber,"")</f>
        <v/>
      </c>
      <c r="B40" s="91" t="str">
        <f>IF(LoanIsNotPaid*LoanIsGood,PaymentDate,"")</f>
        <v/>
      </c>
      <c r="C40" s="92" t="str">
        <f>IF(LoanIsNotPaid*LoanIsGood,LoanValue,"")</f>
        <v/>
      </c>
      <c r="D40" s="92" t="str">
        <f>IF(LoanIsNotPaid*LoanIsGood,MonthlyPayment,"")</f>
        <v/>
      </c>
      <c r="E40" s="92" t="str">
        <f>IF(LoanIsNotPaid*LoanIsGood,Principal,"")</f>
        <v/>
      </c>
      <c r="F40" s="92" t="str">
        <f>IF(LoanIsNotPaid*LoanIsGood,InterestAmt,"")</f>
        <v/>
      </c>
      <c r="G40" s="92" t="str">
        <f>IF(LoanIsNotPaid*LoanIsGood,EndingBalance,"")</f>
        <v/>
      </c>
    </row>
    <row r="41" spans="1:9" x14ac:dyDescent="0.35">
      <c r="A41" s="90" t="str">
        <f>IF(LoanIsNotPaid*LoanIsGood,PaymentNumber,"")</f>
        <v/>
      </c>
      <c r="B41" s="91" t="str">
        <f>IF(LoanIsNotPaid*LoanIsGood,PaymentDate,"")</f>
        <v/>
      </c>
      <c r="C41" s="92" t="str">
        <f>IF(LoanIsNotPaid*LoanIsGood,LoanValue,"")</f>
        <v/>
      </c>
      <c r="D41" s="92" t="str">
        <f>IF(LoanIsNotPaid*LoanIsGood,MonthlyPayment,"")</f>
        <v/>
      </c>
      <c r="E41" s="92" t="str">
        <f>IF(LoanIsNotPaid*LoanIsGood,Principal,"")</f>
        <v/>
      </c>
      <c r="F41" s="92" t="str">
        <f>IF(LoanIsNotPaid*LoanIsGood,InterestAmt,"")</f>
        <v/>
      </c>
      <c r="G41" s="92" t="str">
        <f>IF(LoanIsNotPaid*LoanIsGood,EndingBalance,"")</f>
        <v/>
      </c>
    </row>
    <row r="42" spans="1:9" x14ac:dyDescent="0.35">
      <c r="A42" s="90" t="str">
        <f>IF(LoanIsNotPaid*LoanIsGood,PaymentNumber,"")</f>
        <v/>
      </c>
      <c r="B42" s="91" t="str">
        <f>IF(LoanIsNotPaid*LoanIsGood,PaymentDate,"")</f>
        <v/>
      </c>
      <c r="C42" s="92" t="str">
        <f>IF(LoanIsNotPaid*LoanIsGood,LoanValue,"")</f>
        <v/>
      </c>
      <c r="D42" s="92" t="str">
        <f>IF(LoanIsNotPaid*LoanIsGood,MonthlyPayment,"")</f>
        <v/>
      </c>
      <c r="E42" s="92" t="str">
        <f>IF(LoanIsNotPaid*LoanIsGood,Principal,"")</f>
        <v/>
      </c>
      <c r="F42" s="92" t="str">
        <f>IF(LoanIsNotPaid*LoanIsGood,InterestAmt,"")</f>
        <v/>
      </c>
      <c r="G42" s="92" t="str">
        <f>IF(LoanIsNotPaid*LoanIsGood,EndingBalance,"")</f>
        <v/>
      </c>
    </row>
    <row r="43" spans="1:9" x14ac:dyDescent="0.35">
      <c r="A43" s="90" t="str">
        <f>IF(LoanIsNotPaid*LoanIsGood,PaymentNumber,"")</f>
        <v/>
      </c>
      <c r="B43" s="91" t="str">
        <f>IF(LoanIsNotPaid*LoanIsGood,PaymentDate,"")</f>
        <v/>
      </c>
      <c r="C43" s="92" t="str">
        <f>IF(LoanIsNotPaid*LoanIsGood,LoanValue,"")</f>
        <v/>
      </c>
      <c r="D43" s="92" t="str">
        <f>IF(LoanIsNotPaid*LoanIsGood,MonthlyPayment,"")</f>
        <v/>
      </c>
      <c r="E43" s="92" t="str">
        <f>IF(LoanIsNotPaid*LoanIsGood,Principal,"")</f>
        <v/>
      </c>
      <c r="F43" s="92" t="str">
        <f>IF(LoanIsNotPaid*LoanIsGood,InterestAmt,"")</f>
        <v/>
      </c>
      <c r="G43" s="92" t="str">
        <f>IF(LoanIsNotPaid*LoanIsGood,EndingBalance,"")</f>
        <v/>
      </c>
    </row>
    <row r="44" spans="1:9" x14ac:dyDescent="0.35">
      <c r="A44" s="90" t="str">
        <f>IF(LoanIsNotPaid*LoanIsGood,PaymentNumber,"")</f>
        <v/>
      </c>
      <c r="B44" s="91" t="str">
        <f>IF(LoanIsNotPaid*LoanIsGood,PaymentDate,"")</f>
        <v/>
      </c>
      <c r="C44" s="92" t="str">
        <f>IF(LoanIsNotPaid*LoanIsGood,LoanValue,"")</f>
        <v/>
      </c>
      <c r="D44" s="92" t="str">
        <f>IF(LoanIsNotPaid*LoanIsGood,MonthlyPayment,"")</f>
        <v/>
      </c>
      <c r="E44" s="92" t="str">
        <f>IF(LoanIsNotPaid*LoanIsGood,Principal,"")</f>
        <v/>
      </c>
      <c r="F44" s="92" t="str">
        <f>IF(LoanIsNotPaid*LoanIsGood,InterestAmt,"")</f>
        <v/>
      </c>
      <c r="G44" s="92" t="str">
        <f>IF(LoanIsNotPaid*LoanIsGood,EndingBalance,"")</f>
        <v/>
      </c>
    </row>
    <row r="45" spans="1:9" x14ac:dyDescent="0.35">
      <c r="A45" s="90" t="str">
        <f>IF(LoanIsNotPaid*LoanIsGood,PaymentNumber,"")</f>
        <v/>
      </c>
      <c r="B45" s="91" t="str">
        <f>IF(LoanIsNotPaid*LoanIsGood,PaymentDate,"")</f>
        <v/>
      </c>
      <c r="C45" s="92" t="str">
        <f>IF(LoanIsNotPaid*LoanIsGood,LoanValue,"")</f>
        <v/>
      </c>
      <c r="D45" s="92" t="str">
        <f>IF(LoanIsNotPaid*LoanIsGood,MonthlyPayment,"")</f>
        <v/>
      </c>
      <c r="E45" s="92" t="str">
        <f>IF(LoanIsNotPaid*LoanIsGood,Principal,"")</f>
        <v/>
      </c>
      <c r="F45" s="92" t="str">
        <f>IF(LoanIsNotPaid*LoanIsGood,InterestAmt,"")</f>
        <v/>
      </c>
      <c r="G45" s="92" t="str">
        <f>IF(LoanIsNotPaid*LoanIsGood,EndingBalance,"")</f>
        <v/>
      </c>
    </row>
    <row r="46" spans="1:9" x14ac:dyDescent="0.35">
      <c r="A46" s="90" t="str">
        <f>IF(LoanIsNotPaid*LoanIsGood,PaymentNumber,"")</f>
        <v/>
      </c>
      <c r="B46" s="91" t="str">
        <f>IF(LoanIsNotPaid*LoanIsGood,PaymentDate,"")</f>
        <v/>
      </c>
      <c r="C46" s="92" t="str">
        <f>IF(LoanIsNotPaid*LoanIsGood,LoanValue,"")</f>
        <v/>
      </c>
      <c r="D46" s="92" t="str">
        <f>IF(LoanIsNotPaid*LoanIsGood,MonthlyPayment,"")</f>
        <v/>
      </c>
      <c r="E46" s="92" t="str">
        <f>IF(LoanIsNotPaid*LoanIsGood,Principal,"")</f>
        <v/>
      </c>
      <c r="F46" s="92" t="str">
        <f>IF(LoanIsNotPaid*LoanIsGood,InterestAmt,"")</f>
        <v/>
      </c>
      <c r="G46" s="92" t="str">
        <f>IF(LoanIsNotPaid*LoanIsGood,EndingBalance,"")</f>
        <v/>
      </c>
      <c r="I46" s="93"/>
    </row>
    <row r="47" spans="1:9" x14ac:dyDescent="0.35">
      <c r="A47" s="90" t="str">
        <f>IF(LoanIsNotPaid*LoanIsGood,PaymentNumber,"")</f>
        <v/>
      </c>
      <c r="B47" s="91" t="str">
        <f>IF(LoanIsNotPaid*LoanIsGood,PaymentDate,"")</f>
        <v/>
      </c>
      <c r="C47" s="92" t="str">
        <f>IF(LoanIsNotPaid*LoanIsGood,LoanValue,"")</f>
        <v/>
      </c>
      <c r="D47" s="92" t="str">
        <f>IF(LoanIsNotPaid*LoanIsGood,MonthlyPayment,"")</f>
        <v/>
      </c>
      <c r="E47" s="92" t="str">
        <f>IF(LoanIsNotPaid*LoanIsGood,Principal,"")</f>
        <v/>
      </c>
      <c r="F47" s="92" t="str">
        <f>IF(LoanIsNotPaid*LoanIsGood,InterestAmt,"")</f>
        <v/>
      </c>
      <c r="G47" s="92" t="str">
        <f>IF(LoanIsNotPaid*LoanIsGood,EndingBalance,"")</f>
        <v/>
      </c>
    </row>
    <row r="48" spans="1:9" x14ac:dyDescent="0.35">
      <c r="A48" s="90" t="str">
        <f>IF(LoanIsNotPaid*LoanIsGood,PaymentNumber,"")</f>
        <v/>
      </c>
      <c r="B48" s="91" t="str">
        <f>IF(LoanIsNotPaid*LoanIsGood,PaymentDate,"")</f>
        <v/>
      </c>
      <c r="C48" s="92" t="str">
        <f>IF(LoanIsNotPaid*LoanIsGood,LoanValue,"")</f>
        <v/>
      </c>
      <c r="D48" s="92" t="str">
        <f>IF(LoanIsNotPaid*LoanIsGood,MonthlyPayment,"")</f>
        <v/>
      </c>
      <c r="E48" s="92" t="str">
        <f>IF(LoanIsNotPaid*LoanIsGood,Principal,"")</f>
        <v/>
      </c>
      <c r="F48" s="92" t="str">
        <f>IF(LoanIsNotPaid*LoanIsGood,InterestAmt,"")</f>
        <v/>
      </c>
      <c r="G48" s="92" t="str">
        <f>IF(LoanIsNotPaid*LoanIsGood,EndingBalance,"")</f>
        <v/>
      </c>
    </row>
    <row r="49" spans="1:7" x14ac:dyDescent="0.35">
      <c r="A49" s="90" t="str">
        <f>IF(LoanIsNotPaid*LoanIsGood,PaymentNumber,"")</f>
        <v/>
      </c>
      <c r="B49" s="91" t="str">
        <f>IF(LoanIsNotPaid*LoanIsGood,PaymentDate,"")</f>
        <v/>
      </c>
      <c r="C49" s="92" t="str">
        <f>IF(LoanIsNotPaid*LoanIsGood,LoanValue,"")</f>
        <v/>
      </c>
      <c r="D49" s="92" t="str">
        <f>IF(LoanIsNotPaid*LoanIsGood,MonthlyPayment,"")</f>
        <v/>
      </c>
      <c r="E49" s="92" t="str">
        <f>IF(LoanIsNotPaid*LoanIsGood,Principal,"")</f>
        <v/>
      </c>
      <c r="F49" s="92" t="str">
        <f>IF(LoanIsNotPaid*LoanIsGood,InterestAmt,"")</f>
        <v/>
      </c>
      <c r="G49" s="92" t="str">
        <f>IF(LoanIsNotPaid*LoanIsGood,EndingBalance,"")</f>
        <v/>
      </c>
    </row>
    <row r="50" spans="1:7" x14ac:dyDescent="0.35">
      <c r="A50" s="90" t="str">
        <f>IF(LoanIsNotPaid*LoanIsGood,PaymentNumber,"")</f>
        <v/>
      </c>
      <c r="B50" s="91" t="str">
        <f>IF(LoanIsNotPaid*LoanIsGood,PaymentDate,"")</f>
        <v/>
      </c>
      <c r="C50" s="92" t="str">
        <f>IF(LoanIsNotPaid*LoanIsGood,LoanValue,"")</f>
        <v/>
      </c>
      <c r="D50" s="92" t="str">
        <f>IF(LoanIsNotPaid*LoanIsGood,MonthlyPayment,"")</f>
        <v/>
      </c>
      <c r="E50" s="92" t="str">
        <f>IF(LoanIsNotPaid*LoanIsGood,Principal,"")</f>
        <v/>
      </c>
      <c r="F50" s="92" t="str">
        <f>IF(LoanIsNotPaid*LoanIsGood,InterestAmt,"")</f>
        <v/>
      </c>
      <c r="G50" s="92" t="str">
        <f>IF(LoanIsNotPaid*LoanIsGood,EndingBalance,"")</f>
        <v/>
      </c>
    </row>
    <row r="51" spans="1:7" x14ac:dyDescent="0.35">
      <c r="A51" s="90" t="str">
        <f>IF(LoanIsNotPaid*LoanIsGood,PaymentNumber,"")</f>
        <v/>
      </c>
      <c r="B51" s="91" t="str">
        <f>IF(LoanIsNotPaid*LoanIsGood,PaymentDate,"")</f>
        <v/>
      </c>
      <c r="C51" s="92" t="str">
        <f>IF(LoanIsNotPaid*LoanIsGood,LoanValue,"")</f>
        <v/>
      </c>
      <c r="D51" s="92" t="str">
        <f>IF(LoanIsNotPaid*LoanIsGood,MonthlyPayment,"")</f>
        <v/>
      </c>
      <c r="E51" s="92" t="str">
        <f>IF(LoanIsNotPaid*LoanIsGood,Principal,"")</f>
        <v/>
      </c>
      <c r="F51" s="92" t="str">
        <f>IF(LoanIsNotPaid*LoanIsGood,InterestAmt,"")</f>
        <v/>
      </c>
      <c r="G51" s="92" t="str">
        <f>IF(LoanIsNotPaid*LoanIsGood,EndingBalance,"")</f>
        <v/>
      </c>
    </row>
    <row r="52" spans="1:7" x14ac:dyDescent="0.35">
      <c r="A52" s="90" t="str">
        <f>IF(LoanIsNotPaid*LoanIsGood,PaymentNumber,"")</f>
        <v/>
      </c>
      <c r="B52" s="91" t="str">
        <f>IF(LoanIsNotPaid*LoanIsGood,PaymentDate,"")</f>
        <v/>
      </c>
      <c r="C52" s="92" t="str">
        <f>IF(LoanIsNotPaid*LoanIsGood,LoanValue,"")</f>
        <v/>
      </c>
      <c r="D52" s="92" t="str">
        <f>IF(LoanIsNotPaid*LoanIsGood,MonthlyPayment,"")</f>
        <v/>
      </c>
      <c r="E52" s="92" t="str">
        <f>IF(LoanIsNotPaid*LoanIsGood,Principal,"")</f>
        <v/>
      </c>
      <c r="F52" s="92" t="str">
        <f>IF(LoanIsNotPaid*LoanIsGood,InterestAmt,"")</f>
        <v/>
      </c>
      <c r="G52" s="92" t="str">
        <f>IF(LoanIsNotPaid*LoanIsGood,EndingBalance,"")</f>
        <v/>
      </c>
    </row>
    <row r="53" spans="1:7" x14ac:dyDescent="0.35">
      <c r="A53" s="90" t="str">
        <f>IF(LoanIsNotPaid*LoanIsGood,PaymentNumber,"")</f>
        <v/>
      </c>
      <c r="B53" s="91" t="str">
        <f>IF(LoanIsNotPaid*LoanIsGood,PaymentDate,"")</f>
        <v/>
      </c>
      <c r="C53" s="92" t="str">
        <f>IF(LoanIsNotPaid*LoanIsGood,LoanValue,"")</f>
        <v/>
      </c>
      <c r="D53" s="92" t="str">
        <f>IF(LoanIsNotPaid*LoanIsGood,MonthlyPayment,"")</f>
        <v/>
      </c>
      <c r="E53" s="92" t="str">
        <f>IF(LoanIsNotPaid*LoanIsGood,Principal,"")</f>
        <v/>
      </c>
      <c r="F53" s="92" t="str">
        <f>IF(LoanIsNotPaid*LoanIsGood,InterestAmt,"")</f>
        <v/>
      </c>
      <c r="G53" s="92" t="str">
        <f>IF(LoanIsNotPaid*LoanIsGood,EndingBalance,"")</f>
        <v/>
      </c>
    </row>
    <row r="54" spans="1:7" x14ac:dyDescent="0.35">
      <c r="A54" s="90" t="str">
        <f>IF(LoanIsNotPaid*LoanIsGood,PaymentNumber,"")</f>
        <v/>
      </c>
      <c r="B54" s="91" t="str">
        <f>IF(LoanIsNotPaid*LoanIsGood,PaymentDate,"")</f>
        <v/>
      </c>
      <c r="C54" s="92" t="str">
        <f>IF(LoanIsNotPaid*LoanIsGood,LoanValue,"")</f>
        <v/>
      </c>
      <c r="D54" s="92" t="str">
        <f>IF(LoanIsNotPaid*LoanIsGood,MonthlyPayment,"")</f>
        <v/>
      </c>
      <c r="E54" s="92" t="str">
        <f>IF(LoanIsNotPaid*LoanIsGood,Principal,"")</f>
        <v/>
      </c>
      <c r="F54" s="92" t="str">
        <f>IF(LoanIsNotPaid*LoanIsGood,InterestAmt,"")</f>
        <v/>
      </c>
      <c r="G54" s="92" t="str">
        <f>IF(LoanIsNotPaid*LoanIsGood,EndingBalance,"")</f>
        <v/>
      </c>
    </row>
    <row r="55" spans="1:7" x14ac:dyDescent="0.35">
      <c r="A55" s="90" t="str">
        <f>IF(LoanIsNotPaid*LoanIsGood,PaymentNumber,"")</f>
        <v/>
      </c>
      <c r="B55" s="91" t="str">
        <f>IF(LoanIsNotPaid*LoanIsGood,PaymentDate,"")</f>
        <v/>
      </c>
      <c r="C55" s="92" t="str">
        <f>IF(LoanIsNotPaid*LoanIsGood,LoanValue,"")</f>
        <v/>
      </c>
      <c r="D55" s="92" t="str">
        <f>IF(LoanIsNotPaid*LoanIsGood,MonthlyPayment,"")</f>
        <v/>
      </c>
      <c r="E55" s="92" t="str">
        <f>IF(LoanIsNotPaid*LoanIsGood,Principal,"")</f>
        <v/>
      </c>
      <c r="F55" s="92" t="str">
        <f>IF(LoanIsNotPaid*LoanIsGood,InterestAmt,"")</f>
        <v/>
      </c>
      <c r="G55" s="92" t="str">
        <f>IF(LoanIsNotPaid*LoanIsGood,EndingBalance,"")</f>
        <v/>
      </c>
    </row>
    <row r="56" spans="1:7" x14ac:dyDescent="0.35">
      <c r="A56" s="90" t="str">
        <f>IF(LoanIsNotPaid*LoanIsGood,PaymentNumber,"")</f>
        <v/>
      </c>
      <c r="B56" s="91" t="str">
        <f>IF(LoanIsNotPaid*LoanIsGood,PaymentDate,"")</f>
        <v/>
      </c>
      <c r="C56" s="92" t="str">
        <f>IF(LoanIsNotPaid*LoanIsGood,LoanValue,"")</f>
        <v/>
      </c>
      <c r="D56" s="92" t="str">
        <f>IF(LoanIsNotPaid*LoanIsGood,MonthlyPayment,"")</f>
        <v/>
      </c>
      <c r="E56" s="92" t="str">
        <f>IF(LoanIsNotPaid*LoanIsGood,Principal,"")</f>
        <v/>
      </c>
      <c r="F56" s="92" t="str">
        <f>IF(LoanIsNotPaid*LoanIsGood,InterestAmt,"")</f>
        <v/>
      </c>
      <c r="G56" s="92" t="str">
        <f>IF(LoanIsNotPaid*LoanIsGood,EndingBalance,"")</f>
        <v/>
      </c>
    </row>
    <row r="57" spans="1:7" x14ac:dyDescent="0.35">
      <c r="A57" s="90" t="str">
        <f>IF(LoanIsNotPaid*LoanIsGood,PaymentNumber,"")</f>
        <v/>
      </c>
      <c r="B57" s="91" t="str">
        <f>IF(LoanIsNotPaid*LoanIsGood,PaymentDate,"")</f>
        <v/>
      </c>
      <c r="C57" s="92" t="str">
        <f>IF(LoanIsNotPaid*LoanIsGood,LoanValue,"")</f>
        <v/>
      </c>
      <c r="D57" s="92" t="str">
        <f>IF(LoanIsNotPaid*LoanIsGood,MonthlyPayment,"")</f>
        <v/>
      </c>
      <c r="E57" s="92" t="str">
        <f>IF(LoanIsNotPaid*LoanIsGood,Principal,"")</f>
        <v/>
      </c>
      <c r="F57" s="92" t="str">
        <f>IF(LoanIsNotPaid*LoanIsGood,InterestAmt,"")</f>
        <v/>
      </c>
      <c r="G57" s="92" t="str">
        <f>IF(LoanIsNotPaid*LoanIsGood,EndingBalance,"")</f>
        <v/>
      </c>
    </row>
    <row r="58" spans="1:7" x14ac:dyDescent="0.35">
      <c r="A58" s="90" t="str">
        <f>IF(LoanIsNotPaid*LoanIsGood,PaymentNumber,"")</f>
        <v/>
      </c>
      <c r="B58" s="91" t="str">
        <f>IF(LoanIsNotPaid*LoanIsGood,PaymentDate,"")</f>
        <v/>
      </c>
      <c r="C58" s="92" t="str">
        <f>IF(LoanIsNotPaid*LoanIsGood,LoanValue,"")</f>
        <v/>
      </c>
      <c r="D58" s="92" t="str">
        <f>IF(LoanIsNotPaid*LoanIsGood,MonthlyPayment,"")</f>
        <v/>
      </c>
      <c r="E58" s="92" t="str">
        <f>IF(LoanIsNotPaid*LoanIsGood,Principal,"")</f>
        <v/>
      </c>
      <c r="F58" s="92" t="str">
        <f>IF(LoanIsNotPaid*LoanIsGood,InterestAmt,"")</f>
        <v/>
      </c>
      <c r="G58" s="92" t="str">
        <f>IF(LoanIsNotPaid*LoanIsGood,EndingBalance,"")</f>
        <v/>
      </c>
    </row>
    <row r="59" spans="1:7" x14ac:dyDescent="0.35">
      <c r="A59" s="90" t="str">
        <f>IF(LoanIsNotPaid*LoanIsGood,PaymentNumber,"")</f>
        <v/>
      </c>
      <c r="B59" s="91" t="str">
        <f>IF(LoanIsNotPaid*LoanIsGood,PaymentDate,"")</f>
        <v/>
      </c>
      <c r="C59" s="92" t="str">
        <f>IF(LoanIsNotPaid*LoanIsGood,LoanValue,"")</f>
        <v/>
      </c>
      <c r="D59" s="92" t="str">
        <f>IF(LoanIsNotPaid*LoanIsGood,MonthlyPayment,"")</f>
        <v/>
      </c>
      <c r="E59" s="92" t="str">
        <f>IF(LoanIsNotPaid*LoanIsGood,Principal,"")</f>
        <v/>
      </c>
      <c r="F59" s="92" t="str">
        <f>IF(LoanIsNotPaid*LoanIsGood,InterestAmt,"")</f>
        <v/>
      </c>
      <c r="G59" s="92" t="str">
        <f>IF(LoanIsNotPaid*LoanIsGood,EndingBalance,"")</f>
        <v/>
      </c>
    </row>
    <row r="60" spans="1:7" x14ac:dyDescent="0.35">
      <c r="A60" s="90" t="str">
        <f>IF(LoanIsNotPaid*LoanIsGood,PaymentNumber,"")</f>
        <v/>
      </c>
      <c r="B60" s="91" t="str">
        <f>IF(LoanIsNotPaid*LoanIsGood,PaymentDate,"")</f>
        <v/>
      </c>
      <c r="C60" s="92" t="str">
        <f>IF(LoanIsNotPaid*LoanIsGood,LoanValue,"")</f>
        <v/>
      </c>
      <c r="D60" s="92" t="str">
        <f>IF(LoanIsNotPaid*LoanIsGood,MonthlyPayment,"")</f>
        <v/>
      </c>
      <c r="E60" s="92" t="str">
        <f>IF(LoanIsNotPaid*LoanIsGood,Principal,"")</f>
        <v/>
      </c>
      <c r="F60" s="92" t="str">
        <f>IF(LoanIsNotPaid*LoanIsGood,InterestAmt,"")</f>
        <v/>
      </c>
      <c r="G60" s="92" t="str">
        <f>IF(LoanIsNotPaid*LoanIsGood,EndingBalance,"")</f>
        <v/>
      </c>
    </row>
    <row r="61" spans="1:7" x14ac:dyDescent="0.35">
      <c r="A61" s="90" t="str">
        <f>IF(LoanIsNotPaid*LoanIsGood,PaymentNumber,"")</f>
        <v/>
      </c>
      <c r="B61" s="91" t="str">
        <f>IF(LoanIsNotPaid*LoanIsGood,PaymentDate,"")</f>
        <v/>
      </c>
      <c r="C61" s="92" t="str">
        <f>IF(LoanIsNotPaid*LoanIsGood,LoanValue,"")</f>
        <v/>
      </c>
      <c r="D61" s="92" t="str">
        <f>IF(LoanIsNotPaid*LoanIsGood,MonthlyPayment,"")</f>
        <v/>
      </c>
      <c r="E61" s="92" t="str">
        <f>IF(LoanIsNotPaid*LoanIsGood,Principal,"")</f>
        <v/>
      </c>
      <c r="F61" s="92" t="str">
        <f>IF(LoanIsNotPaid*LoanIsGood,InterestAmt,"")</f>
        <v/>
      </c>
      <c r="G61" s="92" t="str">
        <f>IF(LoanIsNotPaid*LoanIsGood,EndingBalance,"")</f>
        <v/>
      </c>
    </row>
    <row r="62" spans="1:7" x14ac:dyDescent="0.35">
      <c r="A62" s="90" t="str">
        <f>IF(LoanIsNotPaid*LoanIsGood,PaymentNumber,"")</f>
        <v/>
      </c>
      <c r="B62" s="91" t="str">
        <f>IF(LoanIsNotPaid*LoanIsGood,PaymentDate,"")</f>
        <v/>
      </c>
      <c r="C62" s="92" t="str">
        <f>IF(LoanIsNotPaid*LoanIsGood,LoanValue,"")</f>
        <v/>
      </c>
      <c r="D62" s="92" t="str">
        <f>IF(LoanIsNotPaid*LoanIsGood,MonthlyPayment,"")</f>
        <v/>
      </c>
      <c r="E62" s="92" t="str">
        <f>IF(LoanIsNotPaid*LoanIsGood,Principal,"")</f>
        <v/>
      </c>
      <c r="F62" s="92" t="str">
        <f>IF(LoanIsNotPaid*LoanIsGood,InterestAmt,"")</f>
        <v/>
      </c>
      <c r="G62" s="92" t="str">
        <f>IF(LoanIsNotPaid*LoanIsGood,EndingBalance,"")</f>
        <v/>
      </c>
    </row>
    <row r="63" spans="1:7" x14ac:dyDescent="0.35">
      <c r="A63" s="90" t="str">
        <f>IF(LoanIsNotPaid*LoanIsGood,PaymentNumber,"")</f>
        <v/>
      </c>
      <c r="B63" s="91" t="str">
        <f>IF(LoanIsNotPaid*LoanIsGood,PaymentDate,"")</f>
        <v/>
      </c>
      <c r="C63" s="92" t="str">
        <f>IF(LoanIsNotPaid*LoanIsGood,LoanValue,"")</f>
        <v/>
      </c>
      <c r="D63" s="92" t="str">
        <f>IF(LoanIsNotPaid*LoanIsGood,MonthlyPayment,"")</f>
        <v/>
      </c>
      <c r="E63" s="92" t="str">
        <f>IF(LoanIsNotPaid*LoanIsGood,Principal,"")</f>
        <v/>
      </c>
      <c r="F63" s="92" t="str">
        <f>IF(LoanIsNotPaid*LoanIsGood,InterestAmt,"")</f>
        <v/>
      </c>
      <c r="G63" s="92" t="str">
        <f>IF(LoanIsNotPaid*LoanIsGood,EndingBalance,"")</f>
        <v/>
      </c>
    </row>
    <row r="64" spans="1:7" x14ac:dyDescent="0.35">
      <c r="A64" s="90" t="str">
        <f>IF(LoanIsNotPaid*LoanIsGood,PaymentNumber,"")</f>
        <v/>
      </c>
      <c r="B64" s="91" t="str">
        <f>IF(LoanIsNotPaid*LoanIsGood,PaymentDate,"")</f>
        <v/>
      </c>
      <c r="C64" s="92" t="str">
        <f>IF(LoanIsNotPaid*LoanIsGood,LoanValue,"")</f>
        <v/>
      </c>
      <c r="D64" s="92" t="str">
        <f>IF(LoanIsNotPaid*LoanIsGood,MonthlyPayment,"")</f>
        <v/>
      </c>
      <c r="E64" s="92" t="str">
        <f>IF(LoanIsNotPaid*LoanIsGood,Principal,"")</f>
        <v/>
      </c>
      <c r="F64" s="92" t="str">
        <f>IF(LoanIsNotPaid*LoanIsGood,InterestAmt,"")</f>
        <v/>
      </c>
      <c r="G64" s="92" t="str">
        <f>IF(LoanIsNotPaid*LoanIsGood,EndingBalance,"")</f>
        <v/>
      </c>
    </row>
    <row r="65" spans="1:7" x14ac:dyDescent="0.35">
      <c r="A65" s="90" t="str">
        <f>IF(LoanIsNotPaid*LoanIsGood,PaymentNumber,"")</f>
        <v/>
      </c>
      <c r="B65" s="91" t="str">
        <f>IF(LoanIsNotPaid*LoanIsGood,PaymentDate,"")</f>
        <v/>
      </c>
      <c r="C65" s="92" t="str">
        <f>IF(LoanIsNotPaid*LoanIsGood,LoanValue,"")</f>
        <v/>
      </c>
      <c r="D65" s="92" t="str">
        <f>IF(LoanIsNotPaid*LoanIsGood,MonthlyPayment,"")</f>
        <v/>
      </c>
      <c r="E65" s="92" t="str">
        <f>IF(LoanIsNotPaid*LoanIsGood,Principal,"")</f>
        <v/>
      </c>
      <c r="F65" s="92" t="str">
        <f>IF(LoanIsNotPaid*LoanIsGood,InterestAmt,"")</f>
        <v/>
      </c>
      <c r="G65" s="92" t="str">
        <f>IF(LoanIsNotPaid*LoanIsGood,EndingBalance,"")</f>
        <v/>
      </c>
    </row>
    <row r="66" spans="1:7" x14ac:dyDescent="0.35">
      <c r="A66" s="90" t="str">
        <f>IF(LoanIsNotPaid*LoanIsGood,PaymentNumber,"")</f>
        <v/>
      </c>
      <c r="B66" s="91" t="str">
        <f>IF(LoanIsNotPaid*LoanIsGood,PaymentDate,"")</f>
        <v/>
      </c>
      <c r="C66" s="92" t="str">
        <f>IF(LoanIsNotPaid*LoanIsGood,LoanValue,"")</f>
        <v/>
      </c>
      <c r="D66" s="92" t="str">
        <f>IF(LoanIsNotPaid*LoanIsGood,MonthlyPayment,"")</f>
        <v/>
      </c>
      <c r="E66" s="92" t="str">
        <f>IF(LoanIsNotPaid*LoanIsGood,Principal,"")</f>
        <v/>
      </c>
      <c r="F66" s="92" t="str">
        <f>IF(LoanIsNotPaid*LoanIsGood,InterestAmt,"")</f>
        <v/>
      </c>
      <c r="G66" s="92" t="str">
        <f>IF(LoanIsNotPaid*LoanIsGood,EndingBalance,"")</f>
        <v/>
      </c>
    </row>
    <row r="67" spans="1:7" x14ac:dyDescent="0.35">
      <c r="A67" s="90" t="str">
        <f>IF(LoanIsNotPaid*LoanIsGood,PaymentNumber,"")</f>
        <v/>
      </c>
      <c r="B67" s="91" t="str">
        <f>IF(LoanIsNotPaid*LoanIsGood,PaymentDate,"")</f>
        <v/>
      </c>
      <c r="C67" s="92" t="str">
        <f>IF(LoanIsNotPaid*LoanIsGood,LoanValue,"")</f>
        <v/>
      </c>
      <c r="D67" s="92" t="str">
        <f>IF(LoanIsNotPaid*LoanIsGood,MonthlyPayment,"")</f>
        <v/>
      </c>
      <c r="E67" s="92" t="str">
        <f>IF(LoanIsNotPaid*LoanIsGood,Principal,"")</f>
        <v/>
      </c>
      <c r="F67" s="92" t="str">
        <f>IF(LoanIsNotPaid*LoanIsGood,InterestAmt,"")</f>
        <v/>
      </c>
      <c r="G67" s="92" t="str">
        <f>IF(LoanIsNotPaid*LoanIsGood,EndingBalance,"")</f>
        <v/>
      </c>
    </row>
    <row r="68" spans="1:7" x14ac:dyDescent="0.35">
      <c r="A68" s="90" t="str">
        <f>IF(LoanIsNotPaid*LoanIsGood,PaymentNumber,"")</f>
        <v/>
      </c>
      <c r="B68" s="91" t="str">
        <f>IF(LoanIsNotPaid*LoanIsGood,PaymentDate,"")</f>
        <v/>
      </c>
      <c r="C68" s="92" t="str">
        <f>IF(LoanIsNotPaid*LoanIsGood,LoanValue,"")</f>
        <v/>
      </c>
      <c r="D68" s="92" t="str">
        <f>IF(LoanIsNotPaid*LoanIsGood,MonthlyPayment,"")</f>
        <v/>
      </c>
      <c r="E68" s="92" t="str">
        <f>IF(LoanIsNotPaid*LoanIsGood,Principal,"")</f>
        <v/>
      </c>
      <c r="F68" s="92" t="str">
        <f>IF(LoanIsNotPaid*LoanIsGood,InterestAmt,"")</f>
        <v/>
      </c>
      <c r="G68" s="92" t="str">
        <f>IF(LoanIsNotPaid*LoanIsGood,EndingBalance,"")</f>
        <v/>
      </c>
    </row>
    <row r="69" spans="1:7" x14ac:dyDescent="0.35">
      <c r="A69" s="90" t="str">
        <f>IF(LoanIsNotPaid*LoanIsGood,PaymentNumber,"")</f>
        <v/>
      </c>
      <c r="B69" s="91" t="str">
        <f>IF(LoanIsNotPaid*LoanIsGood,PaymentDate,"")</f>
        <v/>
      </c>
      <c r="C69" s="92" t="str">
        <f>IF(LoanIsNotPaid*LoanIsGood,LoanValue,"")</f>
        <v/>
      </c>
      <c r="D69" s="92" t="str">
        <f>IF(LoanIsNotPaid*LoanIsGood,MonthlyPayment,"")</f>
        <v/>
      </c>
      <c r="E69" s="92" t="str">
        <f>IF(LoanIsNotPaid*LoanIsGood,Principal,"")</f>
        <v/>
      </c>
      <c r="F69" s="92" t="str">
        <f>IF(LoanIsNotPaid*LoanIsGood,InterestAmt,"")</f>
        <v/>
      </c>
      <c r="G69" s="92" t="str">
        <f>IF(LoanIsNotPaid*LoanIsGood,EndingBalance,"")</f>
        <v/>
      </c>
    </row>
    <row r="70" spans="1:7" x14ac:dyDescent="0.35">
      <c r="A70" s="90" t="str">
        <f>IF(LoanIsNotPaid*LoanIsGood,PaymentNumber,"")</f>
        <v/>
      </c>
      <c r="B70" s="91" t="str">
        <f>IF(LoanIsNotPaid*LoanIsGood,PaymentDate,"")</f>
        <v/>
      </c>
      <c r="C70" s="92" t="str">
        <f>IF(LoanIsNotPaid*LoanIsGood,LoanValue,"")</f>
        <v/>
      </c>
      <c r="D70" s="92" t="str">
        <f>IF(LoanIsNotPaid*LoanIsGood,MonthlyPayment,"")</f>
        <v/>
      </c>
      <c r="E70" s="92" t="str">
        <f>IF(LoanIsNotPaid*LoanIsGood,Principal,"")</f>
        <v/>
      </c>
      <c r="F70" s="92" t="str">
        <f>IF(LoanIsNotPaid*LoanIsGood,InterestAmt,"")</f>
        <v/>
      </c>
      <c r="G70" s="92" t="str">
        <f>IF(LoanIsNotPaid*LoanIsGood,EndingBalance,"")</f>
        <v/>
      </c>
    </row>
    <row r="71" spans="1:7" x14ac:dyDescent="0.35">
      <c r="A71" s="90" t="str">
        <f>IF(LoanIsNotPaid*LoanIsGood,PaymentNumber,"")</f>
        <v/>
      </c>
      <c r="B71" s="91" t="str">
        <f>IF(LoanIsNotPaid*LoanIsGood,PaymentDate,"")</f>
        <v/>
      </c>
      <c r="C71" s="92" t="str">
        <f>IF(LoanIsNotPaid*LoanIsGood,LoanValue,"")</f>
        <v/>
      </c>
      <c r="D71" s="92" t="str">
        <f>IF(LoanIsNotPaid*LoanIsGood,MonthlyPayment,"")</f>
        <v/>
      </c>
      <c r="E71" s="92" t="str">
        <f>IF(LoanIsNotPaid*LoanIsGood,Principal,"")</f>
        <v/>
      </c>
      <c r="F71" s="92" t="str">
        <f>IF(LoanIsNotPaid*LoanIsGood,InterestAmt,"")</f>
        <v/>
      </c>
      <c r="G71" s="92" t="str">
        <f>IF(LoanIsNotPaid*LoanIsGood,EndingBalance,"")</f>
        <v/>
      </c>
    </row>
    <row r="72" spans="1:7" x14ac:dyDescent="0.35">
      <c r="A72" s="90" t="str">
        <f>IF(LoanIsNotPaid*LoanIsGood,PaymentNumber,"")</f>
        <v/>
      </c>
      <c r="B72" s="91" t="str">
        <f>IF(LoanIsNotPaid*LoanIsGood,PaymentDate,"")</f>
        <v/>
      </c>
      <c r="C72" s="92" t="str">
        <f>IF(LoanIsNotPaid*LoanIsGood,LoanValue,"")</f>
        <v/>
      </c>
      <c r="D72" s="92" t="str">
        <f>IF(LoanIsNotPaid*LoanIsGood,MonthlyPayment,"")</f>
        <v/>
      </c>
      <c r="E72" s="92" t="str">
        <f>IF(LoanIsNotPaid*LoanIsGood,Principal,"")</f>
        <v/>
      </c>
      <c r="F72" s="92" t="str">
        <f>IF(LoanIsNotPaid*LoanIsGood,InterestAmt,"")</f>
        <v/>
      </c>
      <c r="G72" s="92" t="str">
        <f>IF(LoanIsNotPaid*LoanIsGood,EndingBalance,"")</f>
        <v/>
      </c>
    </row>
    <row r="73" spans="1:7" x14ac:dyDescent="0.35">
      <c r="A73" s="90" t="str">
        <f>IF(LoanIsNotPaid*LoanIsGood,PaymentNumber,"")</f>
        <v/>
      </c>
      <c r="B73" s="91" t="str">
        <f>IF(LoanIsNotPaid*LoanIsGood,PaymentDate,"")</f>
        <v/>
      </c>
      <c r="C73" s="92" t="str">
        <f>IF(LoanIsNotPaid*LoanIsGood,LoanValue,"")</f>
        <v/>
      </c>
      <c r="D73" s="92" t="str">
        <f>IF(LoanIsNotPaid*LoanIsGood,MonthlyPayment,"")</f>
        <v/>
      </c>
      <c r="E73" s="92" t="str">
        <f>IF(LoanIsNotPaid*LoanIsGood,Principal,"")</f>
        <v/>
      </c>
      <c r="F73" s="92" t="str">
        <f>IF(LoanIsNotPaid*LoanIsGood,InterestAmt,"")</f>
        <v/>
      </c>
      <c r="G73" s="92" t="str">
        <f>IF(LoanIsNotPaid*LoanIsGood,EndingBalance,"")</f>
        <v/>
      </c>
    </row>
    <row r="74" spans="1:7" x14ac:dyDescent="0.35">
      <c r="A74" s="90" t="str">
        <f>IF(LoanIsNotPaid*LoanIsGood,PaymentNumber,"")</f>
        <v/>
      </c>
      <c r="B74" s="91" t="str">
        <f>IF(LoanIsNotPaid*LoanIsGood,PaymentDate,"")</f>
        <v/>
      </c>
      <c r="C74" s="92" t="str">
        <f>IF(LoanIsNotPaid*LoanIsGood,LoanValue,"")</f>
        <v/>
      </c>
      <c r="D74" s="92" t="str">
        <f>IF(LoanIsNotPaid*LoanIsGood,MonthlyPayment,"")</f>
        <v/>
      </c>
      <c r="E74" s="92" t="str">
        <f>IF(LoanIsNotPaid*LoanIsGood,Principal,"")</f>
        <v/>
      </c>
      <c r="F74" s="92" t="str">
        <f>IF(LoanIsNotPaid*LoanIsGood,InterestAmt,"")</f>
        <v/>
      </c>
      <c r="G74" s="92" t="str">
        <f>IF(LoanIsNotPaid*LoanIsGood,EndingBalance,"")</f>
        <v/>
      </c>
    </row>
    <row r="75" spans="1:7" x14ac:dyDescent="0.35">
      <c r="A75" s="90" t="str">
        <f>IF(LoanIsNotPaid*LoanIsGood,PaymentNumber,"")</f>
        <v/>
      </c>
      <c r="B75" s="91" t="str">
        <f>IF(LoanIsNotPaid*LoanIsGood,PaymentDate,"")</f>
        <v/>
      </c>
      <c r="C75" s="92" t="str">
        <f>IF(LoanIsNotPaid*LoanIsGood,LoanValue,"")</f>
        <v/>
      </c>
      <c r="D75" s="92" t="str">
        <f>IF(LoanIsNotPaid*LoanIsGood,MonthlyPayment,"")</f>
        <v/>
      </c>
      <c r="E75" s="92" t="str">
        <f>IF(LoanIsNotPaid*LoanIsGood,Principal,"")</f>
        <v/>
      </c>
      <c r="F75" s="92" t="str">
        <f>IF(LoanIsNotPaid*LoanIsGood,InterestAmt,"")</f>
        <v/>
      </c>
      <c r="G75" s="92" t="str">
        <f>IF(LoanIsNotPaid*LoanIsGood,EndingBalance,"")</f>
        <v/>
      </c>
    </row>
    <row r="76" spans="1:7" x14ac:dyDescent="0.35">
      <c r="A76" s="90" t="str">
        <f>IF(LoanIsNotPaid*LoanIsGood,PaymentNumber,"")</f>
        <v/>
      </c>
      <c r="B76" s="91" t="str">
        <f>IF(LoanIsNotPaid*LoanIsGood,PaymentDate,"")</f>
        <v/>
      </c>
      <c r="C76" s="92" t="str">
        <f>IF(LoanIsNotPaid*LoanIsGood,LoanValue,"")</f>
        <v/>
      </c>
      <c r="D76" s="92" t="str">
        <f>IF(LoanIsNotPaid*LoanIsGood,MonthlyPayment,"")</f>
        <v/>
      </c>
      <c r="E76" s="92" t="str">
        <f>IF(LoanIsNotPaid*LoanIsGood,Principal,"")</f>
        <v/>
      </c>
      <c r="F76" s="92" t="str">
        <f>IF(LoanIsNotPaid*LoanIsGood,InterestAmt,"")</f>
        <v/>
      </c>
      <c r="G76" s="92" t="str">
        <f>IF(LoanIsNotPaid*LoanIsGood,EndingBalance,"")</f>
        <v/>
      </c>
    </row>
    <row r="77" spans="1:7" x14ac:dyDescent="0.35">
      <c r="A77" s="90" t="str">
        <f>IF(LoanIsNotPaid*LoanIsGood,PaymentNumber,"")</f>
        <v/>
      </c>
      <c r="B77" s="91" t="str">
        <f>IF(LoanIsNotPaid*LoanIsGood,PaymentDate,"")</f>
        <v/>
      </c>
      <c r="C77" s="92" t="str">
        <f>IF(LoanIsNotPaid*LoanIsGood,LoanValue,"")</f>
        <v/>
      </c>
      <c r="D77" s="92" t="str">
        <f>IF(LoanIsNotPaid*LoanIsGood,MonthlyPayment,"")</f>
        <v/>
      </c>
      <c r="E77" s="92" t="str">
        <f>IF(LoanIsNotPaid*LoanIsGood,Principal,"")</f>
        <v/>
      </c>
      <c r="F77" s="92" t="str">
        <f>IF(LoanIsNotPaid*LoanIsGood,InterestAmt,"")</f>
        <v/>
      </c>
      <c r="G77" s="92" t="str">
        <f>IF(LoanIsNotPaid*LoanIsGood,EndingBalance,"")</f>
        <v/>
      </c>
    </row>
    <row r="78" spans="1:7" x14ac:dyDescent="0.35">
      <c r="A78" s="90" t="str">
        <f>IF(LoanIsNotPaid*LoanIsGood,PaymentNumber,"")</f>
        <v/>
      </c>
      <c r="B78" s="91" t="str">
        <f>IF(LoanIsNotPaid*LoanIsGood,PaymentDate,"")</f>
        <v/>
      </c>
      <c r="C78" s="92" t="str">
        <f>IF(LoanIsNotPaid*LoanIsGood,LoanValue,"")</f>
        <v/>
      </c>
      <c r="D78" s="92" t="str">
        <f>IF(LoanIsNotPaid*LoanIsGood,MonthlyPayment,"")</f>
        <v/>
      </c>
      <c r="E78" s="92" t="str">
        <f>IF(LoanIsNotPaid*LoanIsGood,Principal,"")</f>
        <v/>
      </c>
      <c r="F78" s="92" t="str">
        <f>IF(LoanIsNotPaid*LoanIsGood,InterestAmt,"")</f>
        <v/>
      </c>
      <c r="G78" s="92" t="str">
        <f>IF(LoanIsNotPaid*LoanIsGood,EndingBalance,"")</f>
        <v/>
      </c>
    </row>
    <row r="79" spans="1:7" x14ac:dyDescent="0.35">
      <c r="A79" s="90" t="str">
        <f>IF(LoanIsNotPaid*LoanIsGood,PaymentNumber,"")</f>
        <v/>
      </c>
      <c r="B79" s="91" t="str">
        <f>IF(LoanIsNotPaid*LoanIsGood,PaymentDate,"")</f>
        <v/>
      </c>
      <c r="C79" s="92" t="str">
        <f>IF(LoanIsNotPaid*LoanIsGood,LoanValue,"")</f>
        <v/>
      </c>
      <c r="D79" s="92" t="str">
        <f>IF(LoanIsNotPaid*LoanIsGood,MonthlyPayment,"")</f>
        <v/>
      </c>
      <c r="E79" s="92" t="str">
        <f>IF(LoanIsNotPaid*LoanIsGood,Principal,"")</f>
        <v/>
      </c>
      <c r="F79" s="92" t="str">
        <f>IF(LoanIsNotPaid*LoanIsGood,InterestAmt,"")</f>
        <v/>
      </c>
      <c r="G79" s="92" t="str">
        <f>IF(LoanIsNotPaid*LoanIsGood,EndingBalance,"")</f>
        <v/>
      </c>
    </row>
    <row r="80" spans="1:7" x14ac:dyDescent="0.35">
      <c r="A80" s="90" t="str">
        <f>IF(LoanIsNotPaid*LoanIsGood,PaymentNumber,"")</f>
        <v/>
      </c>
      <c r="B80" s="91" t="str">
        <f>IF(LoanIsNotPaid*LoanIsGood,PaymentDate,"")</f>
        <v/>
      </c>
      <c r="C80" s="92" t="str">
        <f>IF(LoanIsNotPaid*LoanIsGood,LoanValue,"")</f>
        <v/>
      </c>
      <c r="D80" s="92" t="str">
        <f>IF(LoanIsNotPaid*LoanIsGood,MonthlyPayment,"")</f>
        <v/>
      </c>
      <c r="E80" s="92" t="str">
        <f>IF(LoanIsNotPaid*LoanIsGood,Principal,"")</f>
        <v/>
      </c>
      <c r="F80" s="92" t="str">
        <f>IF(LoanIsNotPaid*LoanIsGood,InterestAmt,"")</f>
        <v/>
      </c>
      <c r="G80" s="92" t="str">
        <f>IF(LoanIsNotPaid*LoanIsGood,EndingBalance,"")</f>
        <v/>
      </c>
    </row>
    <row r="81" spans="1:7" x14ac:dyDescent="0.35">
      <c r="A81" s="90" t="str">
        <f>IF(LoanIsNotPaid*LoanIsGood,PaymentNumber,"")</f>
        <v/>
      </c>
      <c r="B81" s="91" t="str">
        <f>IF(LoanIsNotPaid*LoanIsGood,PaymentDate,"")</f>
        <v/>
      </c>
      <c r="C81" s="92" t="str">
        <f>IF(LoanIsNotPaid*LoanIsGood,LoanValue,"")</f>
        <v/>
      </c>
      <c r="D81" s="92" t="str">
        <f>IF(LoanIsNotPaid*LoanIsGood,MonthlyPayment,"")</f>
        <v/>
      </c>
      <c r="E81" s="92" t="str">
        <f>IF(LoanIsNotPaid*LoanIsGood,Principal,"")</f>
        <v/>
      </c>
      <c r="F81" s="92" t="str">
        <f>IF(LoanIsNotPaid*LoanIsGood,InterestAmt,"")</f>
        <v/>
      </c>
      <c r="G81" s="92" t="str">
        <f>IF(LoanIsNotPaid*LoanIsGood,EndingBalance,"")</f>
        <v/>
      </c>
    </row>
    <row r="82" spans="1:7" x14ac:dyDescent="0.35">
      <c r="A82" s="90" t="str">
        <f>IF(LoanIsNotPaid*LoanIsGood,PaymentNumber,"")</f>
        <v/>
      </c>
      <c r="B82" s="91" t="str">
        <f>IF(LoanIsNotPaid*LoanIsGood,PaymentDate,"")</f>
        <v/>
      </c>
      <c r="C82" s="92" t="str">
        <f>IF(LoanIsNotPaid*LoanIsGood,LoanValue,"")</f>
        <v/>
      </c>
      <c r="D82" s="92" t="str">
        <f>IF(LoanIsNotPaid*LoanIsGood,MonthlyPayment,"")</f>
        <v/>
      </c>
      <c r="E82" s="92" t="str">
        <f>IF(LoanIsNotPaid*LoanIsGood,Principal,"")</f>
        <v/>
      </c>
      <c r="F82" s="92" t="str">
        <f>IF(LoanIsNotPaid*LoanIsGood,InterestAmt,"")</f>
        <v/>
      </c>
      <c r="G82" s="92" t="str">
        <f>IF(LoanIsNotPaid*LoanIsGood,EndingBalance,"")</f>
        <v/>
      </c>
    </row>
    <row r="83" spans="1:7" x14ac:dyDescent="0.35">
      <c r="A83" s="90" t="str">
        <f>IF(LoanIsNotPaid*LoanIsGood,PaymentNumber,"")</f>
        <v/>
      </c>
      <c r="B83" s="91" t="str">
        <f>IF(LoanIsNotPaid*LoanIsGood,PaymentDate,"")</f>
        <v/>
      </c>
      <c r="C83" s="92" t="str">
        <f>IF(LoanIsNotPaid*LoanIsGood,LoanValue,"")</f>
        <v/>
      </c>
      <c r="D83" s="92" t="str">
        <f>IF(LoanIsNotPaid*LoanIsGood,MonthlyPayment,"")</f>
        <v/>
      </c>
      <c r="E83" s="92" t="str">
        <f>IF(LoanIsNotPaid*LoanIsGood,Principal,"")</f>
        <v/>
      </c>
      <c r="F83" s="92" t="str">
        <f>IF(LoanIsNotPaid*LoanIsGood,InterestAmt,"")</f>
        <v/>
      </c>
      <c r="G83" s="92" t="str">
        <f>IF(LoanIsNotPaid*LoanIsGood,EndingBalance,"")</f>
        <v/>
      </c>
    </row>
    <row r="84" spans="1:7" x14ac:dyDescent="0.35">
      <c r="A84" s="90" t="str">
        <f>IF(LoanIsNotPaid*LoanIsGood,PaymentNumber,"")</f>
        <v/>
      </c>
      <c r="B84" s="91" t="str">
        <f>IF(LoanIsNotPaid*LoanIsGood,PaymentDate,"")</f>
        <v/>
      </c>
      <c r="C84" s="92" t="str">
        <f>IF(LoanIsNotPaid*LoanIsGood,LoanValue,"")</f>
        <v/>
      </c>
      <c r="D84" s="92" t="str">
        <f>IF(LoanIsNotPaid*LoanIsGood,MonthlyPayment,"")</f>
        <v/>
      </c>
      <c r="E84" s="92" t="str">
        <f>IF(LoanIsNotPaid*LoanIsGood,Principal,"")</f>
        <v/>
      </c>
      <c r="F84" s="92" t="str">
        <f>IF(LoanIsNotPaid*LoanIsGood,InterestAmt,"")</f>
        <v/>
      </c>
      <c r="G84" s="92" t="str">
        <f>IF(LoanIsNotPaid*LoanIsGood,EndingBalance,"")</f>
        <v/>
      </c>
    </row>
    <row r="85" spans="1:7" x14ac:dyDescent="0.35">
      <c r="A85" s="90" t="str">
        <f>IF(LoanIsNotPaid*LoanIsGood,PaymentNumber,"")</f>
        <v/>
      </c>
      <c r="B85" s="91" t="str">
        <f>IF(LoanIsNotPaid*LoanIsGood,PaymentDate,"")</f>
        <v/>
      </c>
      <c r="C85" s="92" t="str">
        <f>IF(LoanIsNotPaid*LoanIsGood,LoanValue,"")</f>
        <v/>
      </c>
      <c r="D85" s="92" t="str">
        <f>IF(LoanIsNotPaid*LoanIsGood,MonthlyPayment,"")</f>
        <v/>
      </c>
      <c r="E85" s="92" t="str">
        <f>IF(LoanIsNotPaid*LoanIsGood,Principal,"")</f>
        <v/>
      </c>
      <c r="F85" s="92" t="str">
        <f>IF(LoanIsNotPaid*LoanIsGood,InterestAmt,"")</f>
        <v/>
      </c>
      <c r="G85" s="92" t="str">
        <f>IF(LoanIsNotPaid*LoanIsGood,EndingBalance,"")</f>
        <v/>
      </c>
    </row>
    <row r="86" spans="1:7" x14ac:dyDescent="0.35">
      <c r="A86" s="90" t="str">
        <f>IF(LoanIsNotPaid*LoanIsGood,PaymentNumber,"")</f>
        <v/>
      </c>
      <c r="B86" s="91" t="str">
        <f>IF(LoanIsNotPaid*LoanIsGood,PaymentDate,"")</f>
        <v/>
      </c>
      <c r="C86" s="92" t="str">
        <f>IF(LoanIsNotPaid*LoanIsGood,LoanValue,"")</f>
        <v/>
      </c>
      <c r="D86" s="92" t="str">
        <f>IF(LoanIsNotPaid*LoanIsGood,MonthlyPayment,"")</f>
        <v/>
      </c>
      <c r="E86" s="92" t="str">
        <f>IF(LoanIsNotPaid*LoanIsGood,Principal,"")</f>
        <v/>
      </c>
      <c r="F86" s="92" t="str">
        <f>IF(LoanIsNotPaid*LoanIsGood,InterestAmt,"")</f>
        <v/>
      </c>
      <c r="G86" s="92" t="str">
        <f>IF(LoanIsNotPaid*LoanIsGood,EndingBalance,"")</f>
        <v/>
      </c>
    </row>
    <row r="87" spans="1:7" x14ac:dyDescent="0.35">
      <c r="A87" s="90" t="str">
        <f>IF(LoanIsNotPaid*LoanIsGood,PaymentNumber,"")</f>
        <v/>
      </c>
      <c r="B87" s="91" t="str">
        <f>IF(LoanIsNotPaid*LoanIsGood,PaymentDate,"")</f>
        <v/>
      </c>
      <c r="C87" s="92" t="str">
        <f>IF(LoanIsNotPaid*LoanIsGood,LoanValue,"")</f>
        <v/>
      </c>
      <c r="D87" s="92" t="str">
        <f>IF(LoanIsNotPaid*LoanIsGood,MonthlyPayment,"")</f>
        <v/>
      </c>
      <c r="E87" s="92" t="str">
        <f>IF(LoanIsNotPaid*LoanIsGood,Principal,"")</f>
        <v/>
      </c>
      <c r="F87" s="92" t="str">
        <f>IF(LoanIsNotPaid*LoanIsGood,InterestAmt,"")</f>
        <v/>
      </c>
      <c r="G87" s="92" t="str">
        <f>IF(LoanIsNotPaid*LoanIsGood,EndingBalance,"")</f>
        <v/>
      </c>
    </row>
    <row r="88" spans="1:7" x14ac:dyDescent="0.35">
      <c r="A88" s="90" t="str">
        <f>IF(LoanIsNotPaid*LoanIsGood,PaymentNumber,"")</f>
        <v/>
      </c>
      <c r="B88" s="91" t="str">
        <f>IF(LoanIsNotPaid*LoanIsGood,PaymentDate,"")</f>
        <v/>
      </c>
      <c r="C88" s="92" t="str">
        <f>IF(LoanIsNotPaid*LoanIsGood,LoanValue,"")</f>
        <v/>
      </c>
      <c r="D88" s="92" t="str">
        <f>IF(LoanIsNotPaid*LoanIsGood,MonthlyPayment,"")</f>
        <v/>
      </c>
      <c r="E88" s="92" t="str">
        <f>IF(LoanIsNotPaid*LoanIsGood,Principal,"")</f>
        <v/>
      </c>
      <c r="F88" s="92" t="str">
        <f>IF(LoanIsNotPaid*LoanIsGood,InterestAmt,"")</f>
        <v/>
      </c>
      <c r="G88" s="92" t="str">
        <f>IF(LoanIsNotPaid*LoanIsGood,EndingBalance,"")</f>
        <v/>
      </c>
    </row>
    <row r="89" spans="1:7" x14ac:dyDescent="0.35">
      <c r="A89" s="90" t="str">
        <f>IF(LoanIsNotPaid*LoanIsGood,PaymentNumber,"")</f>
        <v/>
      </c>
      <c r="B89" s="91" t="str">
        <f>IF(LoanIsNotPaid*LoanIsGood,PaymentDate,"")</f>
        <v/>
      </c>
      <c r="C89" s="92" t="str">
        <f>IF(LoanIsNotPaid*LoanIsGood,LoanValue,"")</f>
        <v/>
      </c>
      <c r="D89" s="92" t="str">
        <f>IF(LoanIsNotPaid*LoanIsGood,MonthlyPayment,"")</f>
        <v/>
      </c>
      <c r="E89" s="92" t="str">
        <f>IF(LoanIsNotPaid*LoanIsGood,Principal,"")</f>
        <v/>
      </c>
      <c r="F89" s="92" t="str">
        <f>IF(LoanIsNotPaid*LoanIsGood,InterestAmt,"")</f>
        <v/>
      </c>
      <c r="G89" s="92" t="str">
        <f>IF(LoanIsNotPaid*LoanIsGood,EndingBalance,"")</f>
        <v/>
      </c>
    </row>
    <row r="90" spans="1:7" x14ac:dyDescent="0.35">
      <c r="A90" s="90" t="str">
        <f>IF(LoanIsNotPaid*LoanIsGood,PaymentNumber,"")</f>
        <v/>
      </c>
      <c r="B90" s="91" t="str">
        <f>IF(LoanIsNotPaid*LoanIsGood,PaymentDate,"")</f>
        <v/>
      </c>
      <c r="C90" s="92" t="str">
        <f>IF(LoanIsNotPaid*LoanIsGood,LoanValue,"")</f>
        <v/>
      </c>
      <c r="D90" s="92" t="str">
        <f>IF(LoanIsNotPaid*LoanIsGood,MonthlyPayment,"")</f>
        <v/>
      </c>
      <c r="E90" s="92" t="str">
        <f>IF(LoanIsNotPaid*LoanIsGood,Principal,"")</f>
        <v/>
      </c>
      <c r="F90" s="92" t="str">
        <f>IF(LoanIsNotPaid*LoanIsGood,InterestAmt,"")</f>
        <v/>
      </c>
      <c r="G90" s="92" t="str">
        <f>IF(LoanIsNotPaid*LoanIsGood,EndingBalance,"")</f>
        <v/>
      </c>
    </row>
    <row r="91" spans="1:7" x14ac:dyDescent="0.35">
      <c r="A91" s="90" t="str">
        <f>IF(LoanIsNotPaid*LoanIsGood,PaymentNumber,"")</f>
        <v/>
      </c>
      <c r="B91" s="91" t="str">
        <f>IF(LoanIsNotPaid*LoanIsGood,PaymentDate,"")</f>
        <v/>
      </c>
      <c r="C91" s="92" t="str">
        <f>IF(LoanIsNotPaid*LoanIsGood,LoanValue,"")</f>
        <v/>
      </c>
      <c r="D91" s="92" t="str">
        <f>IF(LoanIsNotPaid*LoanIsGood,MonthlyPayment,"")</f>
        <v/>
      </c>
      <c r="E91" s="92" t="str">
        <f>IF(LoanIsNotPaid*LoanIsGood,Principal,"")</f>
        <v/>
      </c>
      <c r="F91" s="92" t="str">
        <f>IF(LoanIsNotPaid*LoanIsGood,InterestAmt,"")</f>
        <v/>
      </c>
      <c r="G91" s="92" t="str">
        <f>IF(LoanIsNotPaid*LoanIsGood,EndingBalance,"")</f>
        <v/>
      </c>
    </row>
    <row r="92" spans="1:7" x14ac:dyDescent="0.35">
      <c r="A92" s="90" t="str">
        <f>IF(LoanIsNotPaid*LoanIsGood,PaymentNumber,"")</f>
        <v/>
      </c>
      <c r="B92" s="91" t="str">
        <f>IF(LoanIsNotPaid*LoanIsGood,PaymentDate,"")</f>
        <v/>
      </c>
      <c r="C92" s="92" t="str">
        <f>IF(LoanIsNotPaid*LoanIsGood,LoanValue,"")</f>
        <v/>
      </c>
      <c r="D92" s="92" t="str">
        <f>IF(LoanIsNotPaid*LoanIsGood,MonthlyPayment,"")</f>
        <v/>
      </c>
      <c r="E92" s="92" t="str">
        <f>IF(LoanIsNotPaid*LoanIsGood,Principal,"")</f>
        <v/>
      </c>
      <c r="F92" s="92" t="str">
        <f>IF(LoanIsNotPaid*LoanIsGood,InterestAmt,"")</f>
        <v/>
      </c>
      <c r="G92" s="92" t="str">
        <f>IF(LoanIsNotPaid*LoanIsGood,EndingBalance,"")</f>
        <v/>
      </c>
    </row>
    <row r="93" spans="1:7" x14ac:dyDescent="0.35">
      <c r="A93" s="90" t="str">
        <f>IF(LoanIsNotPaid*LoanIsGood,PaymentNumber,"")</f>
        <v/>
      </c>
      <c r="B93" s="91" t="str">
        <f>IF(LoanIsNotPaid*LoanIsGood,PaymentDate,"")</f>
        <v/>
      </c>
      <c r="C93" s="92" t="str">
        <f>IF(LoanIsNotPaid*LoanIsGood,LoanValue,"")</f>
        <v/>
      </c>
      <c r="D93" s="92" t="str">
        <f>IF(LoanIsNotPaid*LoanIsGood,MonthlyPayment,"")</f>
        <v/>
      </c>
      <c r="E93" s="92" t="str">
        <f>IF(LoanIsNotPaid*LoanIsGood,Principal,"")</f>
        <v/>
      </c>
      <c r="F93" s="92" t="str">
        <f>IF(LoanIsNotPaid*LoanIsGood,InterestAmt,"")</f>
        <v/>
      </c>
      <c r="G93" s="92" t="str">
        <f>IF(LoanIsNotPaid*LoanIsGood,EndingBalance,"")</f>
        <v/>
      </c>
    </row>
    <row r="94" spans="1:7" x14ac:dyDescent="0.35">
      <c r="A94" s="90" t="str">
        <f>IF(LoanIsNotPaid*LoanIsGood,PaymentNumber,"")</f>
        <v/>
      </c>
      <c r="B94" s="91" t="str">
        <f>IF(LoanIsNotPaid*LoanIsGood,PaymentDate,"")</f>
        <v/>
      </c>
      <c r="C94" s="92" t="str">
        <f>IF(LoanIsNotPaid*LoanIsGood,LoanValue,"")</f>
        <v/>
      </c>
      <c r="D94" s="92" t="str">
        <f>IF(LoanIsNotPaid*LoanIsGood,MonthlyPayment,"")</f>
        <v/>
      </c>
      <c r="E94" s="92" t="str">
        <f>IF(LoanIsNotPaid*LoanIsGood,Principal,"")</f>
        <v/>
      </c>
      <c r="F94" s="92" t="str">
        <f>IF(LoanIsNotPaid*LoanIsGood,InterestAmt,"")</f>
        <v/>
      </c>
      <c r="G94" s="92" t="str">
        <f>IF(LoanIsNotPaid*LoanIsGood,EndingBalance,"")</f>
        <v/>
      </c>
    </row>
    <row r="95" spans="1:7" x14ac:dyDescent="0.35">
      <c r="A95" s="90" t="str">
        <f>IF(LoanIsNotPaid*LoanIsGood,PaymentNumber,"")</f>
        <v/>
      </c>
      <c r="B95" s="91" t="str">
        <f>IF(LoanIsNotPaid*LoanIsGood,PaymentDate,"")</f>
        <v/>
      </c>
      <c r="C95" s="92" t="str">
        <f>IF(LoanIsNotPaid*LoanIsGood,LoanValue,"")</f>
        <v/>
      </c>
      <c r="D95" s="92" t="str">
        <f>IF(LoanIsNotPaid*LoanIsGood,MonthlyPayment,"")</f>
        <v/>
      </c>
      <c r="E95" s="92" t="str">
        <f>IF(LoanIsNotPaid*LoanIsGood,Principal,"")</f>
        <v/>
      </c>
      <c r="F95" s="92" t="str">
        <f>IF(LoanIsNotPaid*LoanIsGood,InterestAmt,"")</f>
        <v/>
      </c>
      <c r="G95" s="92" t="str">
        <f>IF(LoanIsNotPaid*LoanIsGood,EndingBalance,"")</f>
        <v/>
      </c>
    </row>
    <row r="96" spans="1:7" x14ac:dyDescent="0.35">
      <c r="A96" s="90" t="str">
        <f>IF(LoanIsNotPaid*LoanIsGood,PaymentNumber,"")</f>
        <v/>
      </c>
      <c r="B96" s="91" t="str">
        <f>IF(LoanIsNotPaid*LoanIsGood,PaymentDate,"")</f>
        <v/>
      </c>
      <c r="C96" s="92" t="str">
        <f>IF(LoanIsNotPaid*LoanIsGood,LoanValue,"")</f>
        <v/>
      </c>
      <c r="D96" s="92" t="str">
        <f>IF(LoanIsNotPaid*LoanIsGood,MonthlyPayment,"")</f>
        <v/>
      </c>
      <c r="E96" s="92" t="str">
        <f>IF(LoanIsNotPaid*LoanIsGood,Principal,"")</f>
        <v/>
      </c>
      <c r="F96" s="92" t="str">
        <f>IF(LoanIsNotPaid*LoanIsGood,InterestAmt,"")</f>
        <v/>
      </c>
      <c r="G96" s="92" t="str">
        <f>IF(LoanIsNotPaid*LoanIsGood,EndingBalance,"")</f>
        <v/>
      </c>
    </row>
    <row r="97" spans="1:7" x14ac:dyDescent="0.35">
      <c r="A97" s="90" t="str">
        <f>IF(LoanIsNotPaid*LoanIsGood,PaymentNumber,"")</f>
        <v/>
      </c>
      <c r="B97" s="91" t="str">
        <f>IF(LoanIsNotPaid*LoanIsGood,PaymentDate,"")</f>
        <v/>
      </c>
      <c r="C97" s="92" t="str">
        <f>IF(LoanIsNotPaid*LoanIsGood,LoanValue,"")</f>
        <v/>
      </c>
      <c r="D97" s="92" t="str">
        <f>IF(LoanIsNotPaid*LoanIsGood,MonthlyPayment,"")</f>
        <v/>
      </c>
      <c r="E97" s="92" t="str">
        <f>IF(LoanIsNotPaid*LoanIsGood,Principal,"")</f>
        <v/>
      </c>
      <c r="F97" s="92" t="str">
        <f>IF(LoanIsNotPaid*LoanIsGood,InterestAmt,"")</f>
        <v/>
      </c>
      <c r="G97" s="92" t="str">
        <f>IF(LoanIsNotPaid*LoanIsGood,EndingBalance,"")</f>
        <v/>
      </c>
    </row>
    <row r="98" spans="1:7" x14ac:dyDescent="0.35">
      <c r="A98" s="90" t="str">
        <f>IF(LoanIsNotPaid*LoanIsGood,PaymentNumber,"")</f>
        <v/>
      </c>
      <c r="B98" s="91" t="str">
        <f>IF(LoanIsNotPaid*LoanIsGood,PaymentDate,"")</f>
        <v/>
      </c>
      <c r="C98" s="92" t="str">
        <f>IF(LoanIsNotPaid*LoanIsGood,LoanValue,"")</f>
        <v/>
      </c>
      <c r="D98" s="92" t="str">
        <f>IF(LoanIsNotPaid*LoanIsGood,MonthlyPayment,"")</f>
        <v/>
      </c>
      <c r="E98" s="92" t="str">
        <f>IF(LoanIsNotPaid*LoanIsGood,Principal,"")</f>
        <v/>
      </c>
      <c r="F98" s="92" t="str">
        <f>IF(LoanIsNotPaid*LoanIsGood,InterestAmt,"")</f>
        <v/>
      </c>
      <c r="G98" s="92" t="str">
        <f>IF(LoanIsNotPaid*LoanIsGood,EndingBalance,"")</f>
        <v/>
      </c>
    </row>
    <row r="99" spans="1:7" x14ac:dyDescent="0.35">
      <c r="A99" s="90" t="str">
        <f>IF(LoanIsNotPaid*LoanIsGood,PaymentNumber,"")</f>
        <v/>
      </c>
      <c r="B99" s="91" t="str">
        <f>IF(LoanIsNotPaid*LoanIsGood,PaymentDate,"")</f>
        <v/>
      </c>
      <c r="C99" s="92" t="str">
        <f>IF(LoanIsNotPaid*LoanIsGood,LoanValue,"")</f>
        <v/>
      </c>
      <c r="D99" s="92" t="str">
        <f>IF(LoanIsNotPaid*LoanIsGood,MonthlyPayment,"")</f>
        <v/>
      </c>
      <c r="E99" s="92" t="str">
        <f>IF(LoanIsNotPaid*LoanIsGood,Principal,"")</f>
        <v/>
      </c>
      <c r="F99" s="92" t="str">
        <f>IF(LoanIsNotPaid*LoanIsGood,InterestAmt,"")</f>
        <v/>
      </c>
      <c r="G99" s="92" t="str">
        <f>IF(LoanIsNotPaid*LoanIsGood,EndingBalance,"")</f>
        <v/>
      </c>
    </row>
    <row r="100" spans="1:7" x14ac:dyDescent="0.35">
      <c r="A100" s="90" t="str">
        <f>IF(LoanIsNotPaid*LoanIsGood,PaymentNumber,"")</f>
        <v/>
      </c>
      <c r="B100" s="91" t="str">
        <f>IF(LoanIsNotPaid*LoanIsGood,PaymentDate,"")</f>
        <v/>
      </c>
      <c r="C100" s="92" t="str">
        <f>IF(LoanIsNotPaid*LoanIsGood,LoanValue,"")</f>
        <v/>
      </c>
      <c r="D100" s="92" t="str">
        <f>IF(LoanIsNotPaid*LoanIsGood,MonthlyPayment,"")</f>
        <v/>
      </c>
      <c r="E100" s="92" t="str">
        <f>IF(LoanIsNotPaid*LoanIsGood,Principal,"")</f>
        <v/>
      </c>
      <c r="F100" s="92" t="str">
        <f>IF(LoanIsNotPaid*LoanIsGood,InterestAmt,"")</f>
        <v/>
      </c>
      <c r="G100" s="92" t="str">
        <f>IF(LoanIsNotPaid*LoanIsGood,EndingBalance,"")</f>
        <v/>
      </c>
    </row>
    <row r="101" spans="1:7" x14ac:dyDescent="0.35">
      <c r="A101" s="90" t="str">
        <f>IF(LoanIsNotPaid*LoanIsGood,PaymentNumber,"")</f>
        <v/>
      </c>
      <c r="B101" s="91" t="str">
        <f>IF(LoanIsNotPaid*LoanIsGood,PaymentDate,"")</f>
        <v/>
      </c>
      <c r="C101" s="92" t="str">
        <f>IF(LoanIsNotPaid*LoanIsGood,LoanValue,"")</f>
        <v/>
      </c>
      <c r="D101" s="92" t="str">
        <f>IF(LoanIsNotPaid*LoanIsGood,MonthlyPayment,"")</f>
        <v/>
      </c>
      <c r="E101" s="92" t="str">
        <f>IF(LoanIsNotPaid*LoanIsGood,Principal,"")</f>
        <v/>
      </c>
      <c r="F101" s="92" t="str">
        <f>IF(LoanIsNotPaid*LoanIsGood,InterestAmt,"")</f>
        <v/>
      </c>
      <c r="G101" s="92" t="str">
        <f>IF(LoanIsNotPaid*LoanIsGood,EndingBalance,"")</f>
        <v/>
      </c>
    </row>
    <row r="102" spans="1:7" x14ac:dyDescent="0.35">
      <c r="A102" s="90" t="str">
        <f>IF(LoanIsNotPaid*LoanIsGood,PaymentNumber,"")</f>
        <v/>
      </c>
      <c r="B102" s="91" t="str">
        <f>IF(LoanIsNotPaid*LoanIsGood,PaymentDate,"")</f>
        <v/>
      </c>
      <c r="C102" s="92" t="str">
        <f>IF(LoanIsNotPaid*LoanIsGood,LoanValue,"")</f>
        <v/>
      </c>
      <c r="D102" s="92" t="str">
        <f>IF(LoanIsNotPaid*LoanIsGood,MonthlyPayment,"")</f>
        <v/>
      </c>
      <c r="E102" s="92" t="str">
        <f>IF(LoanIsNotPaid*LoanIsGood,Principal,"")</f>
        <v/>
      </c>
      <c r="F102" s="92" t="str">
        <f>IF(LoanIsNotPaid*LoanIsGood,InterestAmt,"")</f>
        <v/>
      </c>
      <c r="G102" s="92" t="str">
        <f>IF(LoanIsNotPaid*LoanIsGood,EndingBalance,"")</f>
        <v/>
      </c>
    </row>
    <row r="103" spans="1:7" x14ac:dyDescent="0.35">
      <c r="A103" s="90" t="str">
        <f>IF(LoanIsNotPaid*LoanIsGood,PaymentNumber,"")</f>
        <v/>
      </c>
      <c r="B103" s="91" t="str">
        <f>IF(LoanIsNotPaid*LoanIsGood,PaymentDate,"")</f>
        <v/>
      </c>
      <c r="C103" s="92" t="str">
        <f>IF(LoanIsNotPaid*LoanIsGood,LoanValue,"")</f>
        <v/>
      </c>
      <c r="D103" s="92" t="str">
        <f>IF(LoanIsNotPaid*LoanIsGood,MonthlyPayment,"")</f>
        <v/>
      </c>
      <c r="E103" s="92" t="str">
        <f>IF(LoanIsNotPaid*LoanIsGood,Principal,"")</f>
        <v/>
      </c>
      <c r="F103" s="92" t="str">
        <f>IF(LoanIsNotPaid*LoanIsGood,InterestAmt,"")</f>
        <v/>
      </c>
      <c r="G103" s="92" t="str">
        <f>IF(LoanIsNotPaid*LoanIsGood,EndingBalance,"")</f>
        <v/>
      </c>
    </row>
    <row r="104" spans="1:7" x14ac:dyDescent="0.35">
      <c r="A104" s="90" t="str">
        <f>IF(LoanIsNotPaid*LoanIsGood,PaymentNumber,"")</f>
        <v/>
      </c>
      <c r="B104" s="91" t="str">
        <f>IF(LoanIsNotPaid*LoanIsGood,PaymentDate,"")</f>
        <v/>
      </c>
      <c r="C104" s="92" t="str">
        <f>IF(LoanIsNotPaid*LoanIsGood,LoanValue,"")</f>
        <v/>
      </c>
      <c r="D104" s="92" t="str">
        <f>IF(LoanIsNotPaid*LoanIsGood,MonthlyPayment,"")</f>
        <v/>
      </c>
      <c r="E104" s="92" t="str">
        <f>IF(LoanIsNotPaid*LoanIsGood,Principal,"")</f>
        <v/>
      </c>
      <c r="F104" s="92" t="str">
        <f>IF(LoanIsNotPaid*LoanIsGood,InterestAmt,"")</f>
        <v/>
      </c>
      <c r="G104" s="92" t="str">
        <f>IF(LoanIsNotPaid*LoanIsGood,EndingBalance,"")</f>
        <v/>
      </c>
    </row>
    <row r="105" spans="1:7" x14ac:dyDescent="0.35">
      <c r="A105" s="90" t="str">
        <f>IF(LoanIsNotPaid*LoanIsGood,PaymentNumber,"")</f>
        <v/>
      </c>
      <c r="B105" s="91" t="str">
        <f>IF(LoanIsNotPaid*LoanIsGood,PaymentDate,"")</f>
        <v/>
      </c>
      <c r="C105" s="92" t="str">
        <f>IF(LoanIsNotPaid*LoanIsGood,LoanValue,"")</f>
        <v/>
      </c>
      <c r="D105" s="92" t="str">
        <f>IF(LoanIsNotPaid*LoanIsGood,MonthlyPayment,"")</f>
        <v/>
      </c>
      <c r="E105" s="92" t="str">
        <f>IF(LoanIsNotPaid*LoanIsGood,Principal,"")</f>
        <v/>
      </c>
      <c r="F105" s="92" t="str">
        <f>IF(LoanIsNotPaid*LoanIsGood,InterestAmt,"")</f>
        <v/>
      </c>
      <c r="G105" s="92" t="str">
        <f>IF(LoanIsNotPaid*LoanIsGood,EndingBalance,"")</f>
        <v/>
      </c>
    </row>
    <row r="106" spans="1:7" x14ac:dyDescent="0.35">
      <c r="A106" s="90" t="str">
        <f>IF(LoanIsNotPaid*LoanIsGood,PaymentNumber,"")</f>
        <v/>
      </c>
      <c r="B106" s="91" t="str">
        <f>IF(LoanIsNotPaid*LoanIsGood,PaymentDate,"")</f>
        <v/>
      </c>
      <c r="C106" s="92" t="str">
        <f>IF(LoanIsNotPaid*LoanIsGood,LoanValue,"")</f>
        <v/>
      </c>
      <c r="D106" s="92" t="str">
        <f>IF(LoanIsNotPaid*LoanIsGood,MonthlyPayment,"")</f>
        <v/>
      </c>
      <c r="E106" s="92" t="str">
        <f>IF(LoanIsNotPaid*LoanIsGood,Principal,"")</f>
        <v/>
      </c>
      <c r="F106" s="92" t="str">
        <f>IF(LoanIsNotPaid*LoanIsGood,InterestAmt,"")</f>
        <v/>
      </c>
      <c r="G106" s="92" t="str">
        <f>IF(LoanIsNotPaid*LoanIsGood,EndingBalance,"")</f>
        <v/>
      </c>
    </row>
    <row r="107" spans="1:7" x14ac:dyDescent="0.35">
      <c r="A107" s="90" t="str">
        <f>IF(LoanIsNotPaid*LoanIsGood,PaymentNumber,"")</f>
        <v/>
      </c>
      <c r="B107" s="91" t="str">
        <f>IF(LoanIsNotPaid*LoanIsGood,PaymentDate,"")</f>
        <v/>
      </c>
      <c r="C107" s="92" t="str">
        <f>IF(LoanIsNotPaid*LoanIsGood,LoanValue,"")</f>
        <v/>
      </c>
      <c r="D107" s="92" t="str">
        <f>IF(LoanIsNotPaid*LoanIsGood,MonthlyPayment,"")</f>
        <v/>
      </c>
      <c r="E107" s="92" t="str">
        <f>IF(LoanIsNotPaid*LoanIsGood,Principal,"")</f>
        <v/>
      </c>
      <c r="F107" s="92" t="str">
        <f>IF(LoanIsNotPaid*LoanIsGood,InterestAmt,"")</f>
        <v/>
      </c>
      <c r="G107" s="92" t="str">
        <f>IF(LoanIsNotPaid*LoanIsGood,EndingBalance,"")</f>
        <v/>
      </c>
    </row>
    <row r="108" spans="1:7" x14ac:dyDescent="0.35">
      <c r="A108" s="90" t="str">
        <f>IF(LoanIsNotPaid*LoanIsGood,PaymentNumber,"")</f>
        <v/>
      </c>
      <c r="B108" s="91" t="str">
        <f>IF(LoanIsNotPaid*LoanIsGood,PaymentDate,"")</f>
        <v/>
      </c>
      <c r="C108" s="92" t="str">
        <f>IF(LoanIsNotPaid*LoanIsGood,LoanValue,"")</f>
        <v/>
      </c>
      <c r="D108" s="92" t="str">
        <f>IF(LoanIsNotPaid*LoanIsGood,MonthlyPayment,"")</f>
        <v/>
      </c>
      <c r="E108" s="92" t="str">
        <f>IF(LoanIsNotPaid*LoanIsGood,Principal,"")</f>
        <v/>
      </c>
      <c r="F108" s="92" t="str">
        <f>IF(LoanIsNotPaid*LoanIsGood,InterestAmt,"")</f>
        <v/>
      </c>
      <c r="G108" s="92" t="str">
        <f>IF(LoanIsNotPaid*LoanIsGood,EndingBalance,"")</f>
        <v/>
      </c>
    </row>
    <row r="109" spans="1:7" x14ac:dyDescent="0.35">
      <c r="A109" s="90" t="str">
        <f>IF(LoanIsNotPaid*LoanIsGood,PaymentNumber,"")</f>
        <v/>
      </c>
      <c r="B109" s="91" t="str">
        <f>IF(LoanIsNotPaid*LoanIsGood,PaymentDate,"")</f>
        <v/>
      </c>
      <c r="C109" s="92" t="str">
        <f>IF(LoanIsNotPaid*LoanIsGood,LoanValue,"")</f>
        <v/>
      </c>
      <c r="D109" s="92" t="str">
        <f>IF(LoanIsNotPaid*LoanIsGood,MonthlyPayment,"")</f>
        <v/>
      </c>
      <c r="E109" s="92" t="str">
        <f>IF(LoanIsNotPaid*LoanIsGood,Principal,"")</f>
        <v/>
      </c>
      <c r="F109" s="92" t="str">
        <f>IF(LoanIsNotPaid*LoanIsGood,InterestAmt,"")</f>
        <v/>
      </c>
      <c r="G109" s="92" t="str">
        <f>IF(LoanIsNotPaid*LoanIsGood,EndingBalance,"")</f>
        <v/>
      </c>
    </row>
    <row r="110" spans="1:7" x14ac:dyDescent="0.35">
      <c r="A110" s="90" t="str">
        <f>IF(LoanIsNotPaid*LoanIsGood,PaymentNumber,"")</f>
        <v/>
      </c>
      <c r="B110" s="91" t="str">
        <f>IF(LoanIsNotPaid*LoanIsGood,PaymentDate,"")</f>
        <v/>
      </c>
      <c r="C110" s="92" t="str">
        <f>IF(LoanIsNotPaid*LoanIsGood,LoanValue,"")</f>
        <v/>
      </c>
      <c r="D110" s="92" t="str">
        <f>IF(LoanIsNotPaid*LoanIsGood,MonthlyPayment,"")</f>
        <v/>
      </c>
      <c r="E110" s="92" t="str">
        <f>IF(LoanIsNotPaid*LoanIsGood,Principal,"")</f>
        <v/>
      </c>
      <c r="F110" s="92" t="str">
        <f>IF(LoanIsNotPaid*LoanIsGood,InterestAmt,"")</f>
        <v/>
      </c>
      <c r="G110" s="92" t="str">
        <f>IF(LoanIsNotPaid*LoanIsGood,EndingBalance,"")</f>
        <v/>
      </c>
    </row>
    <row r="111" spans="1:7" x14ac:dyDescent="0.35">
      <c r="A111" s="90" t="str">
        <f>IF(LoanIsNotPaid*LoanIsGood,PaymentNumber,"")</f>
        <v/>
      </c>
      <c r="B111" s="91" t="str">
        <f>IF(LoanIsNotPaid*LoanIsGood,PaymentDate,"")</f>
        <v/>
      </c>
      <c r="C111" s="92" t="str">
        <f>IF(LoanIsNotPaid*LoanIsGood,LoanValue,"")</f>
        <v/>
      </c>
      <c r="D111" s="92" t="str">
        <f>IF(LoanIsNotPaid*LoanIsGood,MonthlyPayment,"")</f>
        <v/>
      </c>
      <c r="E111" s="92" t="str">
        <f>IF(LoanIsNotPaid*LoanIsGood,Principal,"")</f>
        <v/>
      </c>
      <c r="F111" s="92" t="str">
        <f>IF(LoanIsNotPaid*LoanIsGood,InterestAmt,"")</f>
        <v/>
      </c>
      <c r="G111" s="92" t="str">
        <f>IF(LoanIsNotPaid*LoanIsGood,EndingBalance,"")</f>
        <v/>
      </c>
    </row>
    <row r="112" spans="1:7" x14ac:dyDescent="0.35">
      <c r="A112" s="90" t="str">
        <f>IF(LoanIsNotPaid*LoanIsGood,PaymentNumber,"")</f>
        <v/>
      </c>
      <c r="B112" s="91" t="str">
        <f>IF(LoanIsNotPaid*LoanIsGood,PaymentDate,"")</f>
        <v/>
      </c>
      <c r="C112" s="92" t="str">
        <f>IF(LoanIsNotPaid*LoanIsGood,LoanValue,"")</f>
        <v/>
      </c>
      <c r="D112" s="92" t="str">
        <f>IF(LoanIsNotPaid*LoanIsGood,MonthlyPayment,"")</f>
        <v/>
      </c>
      <c r="E112" s="92" t="str">
        <f>IF(LoanIsNotPaid*LoanIsGood,Principal,"")</f>
        <v/>
      </c>
      <c r="F112" s="92" t="str">
        <f>IF(LoanIsNotPaid*LoanIsGood,InterestAmt,"")</f>
        <v/>
      </c>
      <c r="G112" s="92" t="str">
        <f>IF(LoanIsNotPaid*LoanIsGood,EndingBalance,"")</f>
        <v/>
      </c>
    </row>
    <row r="113" spans="1:7" x14ac:dyDescent="0.35">
      <c r="A113" s="90" t="str">
        <f>IF(LoanIsNotPaid*LoanIsGood,PaymentNumber,"")</f>
        <v/>
      </c>
      <c r="B113" s="91" t="str">
        <f>IF(LoanIsNotPaid*LoanIsGood,PaymentDate,"")</f>
        <v/>
      </c>
      <c r="C113" s="92" t="str">
        <f>IF(LoanIsNotPaid*LoanIsGood,LoanValue,"")</f>
        <v/>
      </c>
      <c r="D113" s="92" t="str">
        <f>IF(LoanIsNotPaid*LoanIsGood,MonthlyPayment,"")</f>
        <v/>
      </c>
      <c r="E113" s="92" t="str">
        <f>IF(LoanIsNotPaid*LoanIsGood,Principal,"")</f>
        <v/>
      </c>
      <c r="F113" s="92" t="str">
        <f>IF(LoanIsNotPaid*LoanIsGood,InterestAmt,"")</f>
        <v/>
      </c>
      <c r="G113" s="92" t="str">
        <f>IF(LoanIsNotPaid*LoanIsGood,EndingBalance,"")</f>
        <v/>
      </c>
    </row>
    <row r="114" spans="1:7" x14ac:dyDescent="0.35">
      <c r="A114" s="90" t="str">
        <f>IF(LoanIsNotPaid*LoanIsGood,PaymentNumber,"")</f>
        <v/>
      </c>
      <c r="B114" s="91" t="str">
        <f>IF(LoanIsNotPaid*LoanIsGood,PaymentDate,"")</f>
        <v/>
      </c>
      <c r="C114" s="92" t="str">
        <f>IF(LoanIsNotPaid*LoanIsGood,LoanValue,"")</f>
        <v/>
      </c>
      <c r="D114" s="92" t="str">
        <f>IF(LoanIsNotPaid*LoanIsGood,MonthlyPayment,"")</f>
        <v/>
      </c>
      <c r="E114" s="92" t="str">
        <f>IF(LoanIsNotPaid*LoanIsGood,Principal,"")</f>
        <v/>
      </c>
      <c r="F114" s="92" t="str">
        <f>IF(LoanIsNotPaid*LoanIsGood,InterestAmt,"")</f>
        <v/>
      </c>
      <c r="G114" s="92" t="str">
        <f>IF(LoanIsNotPaid*LoanIsGood,EndingBalance,"")</f>
        <v/>
      </c>
    </row>
    <row r="115" spans="1:7" x14ac:dyDescent="0.35">
      <c r="A115" s="90" t="str">
        <f>IF(LoanIsNotPaid*LoanIsGood,PaymentNumber,"")</f>
        <v/>
      </c>
      <c r="B115" s="91" t="str">
        <f>IF(LoanIsNotPaid*LoanIsGood,PaymentDate,"")</f>
        <v/>
      </c>
      <c r="C115" s="92" t="str">
        <f>IF(LoanIsNotPaid*LoanIsGood,LoanValue,"")</f>
        <v/>
      </c>
      <c r="D115" s="92" t="str">
        <f>IF(LoanIsNotPaid*LoanIsGood,MonthlyPayment,"")</f>
        <v/>
      </c>
      <c r="E115" s="92" t="str">
        <f>IF(LoanIsNotPaid*LoanIsGood,Principal,"")</f>
        <v/>
      </c>
      <c r="F115" s="92" t="str">
        <f>IF(LoanIsNotPaid*LoanIsGood,InterestAmt,"")</f>
        <v/>
      </c>
      <c r="G115" s="92" t="str">
        <f>IF(LoanIsNotPaid*LoanIsGood,EndingBalance,"")</f>
        <v/>
      </c>
    </row>
    <row r="116" spans="1:7" x14ac:dyDescent="0.35">
      <c r="A116" s="90" t="str">
        <f>IF(LoanIsNotPaid*LoanIsGood,PaymentNumber,"")</f>
        <v/>
      </c>
      <c r="B116" s="91" t="str">
        <f>IF(LoanIsNotPaid*LoanIsGood,PaymentDate,"")</f>
        <v/>
      </c>
      <c r="C116" s="92" t="str">
        <f>IF(LoanIsNotPaid*LoanIsGood,LoanValue,"")</f>
        <v/>
      </c>
      <c r="D116" s="92" t="str">
        <f>IF(LoanIsNotPaid*LoanIsGood,MonthlyPayment,"")</f>
        <v/>
      </c>
      <c r="E116" s="92" t="str">
        <f>IF(LoanIsNotPaid*LoanIsGood,Principal,"")</f>
        <v/>
      </c>
      <c r="F116" s="92" t="str">
        <f>IF(LoanIsNotPaid*LoanIsGood,InterestAmt,"")</f>
        <v/>
      </c>
      <c r="G116" s="92" t="str">
        <f>IF(LoanIsNotPaid*LoanIsGood,EndingBalance,"")</f>
        <v/>
      </c>
    </row>
    <row r="117" spans="1:7" x14ac:dyDescent="0.35">
      <c r="A117" s="90" t="str">
        <f>IF(LoanIsNotPaid*LoanIsGood,PaymentNumber,"")</f>
        <v/>
      </c>
      <c r="B117" s="91" t="str">
        <f>IF(LoanIsNotPaid*LoanIsGood,PaymentDate,"")</f>
        <v/>
      </c>
      <c r="C117" s="92" t="str">
        <f>IF(LoanIsNotPaid*LoanIsGood,LoanValue,"")</f>
        <v/>
      </c>
      <c r="D117" s="92" t="str">
        <f>IF(LoanIsNotPaid*LoanIsGood,MonthlyPayment,"")</f>
        <v/>
      </c>
      <c r="E117" s="92" t="str">
        <f>IF(LoanIsNotPaid*LoanIsGood,Principal,"")</f>
        <v/>
      </c>
      <c r="F117" s="92" t="str">
        <f>IF(LoanIsNotPaid*LoanIsGood,InterestAmt,"")</f>
        <v/>
      </c>
      <c r="G117" s="92" t="str">
        <f>IF(LoanIsNotPaid*LoanIsGood,EndingBalance,"")</f>
        <v/>
      </c>
    </row>
    <row r="118" spans="1:7" x14ac:dyDescent="0.35">
      <c r="A118" s="90" t="str">
        <f>IF(LoanIsNotPaid*LoanIsGood,PaymentNumber,"")</f>
        <v/>
      </c>
      <c r="B118" s="91" t="str">
        <f>IF(LoanIsNotPaid*LoanIsGood,PaymentDate,"")</f>
        <v/>
      </c>
      <c r="C118" s="92" t="str">
        <f>IF(LoanIsNotPaid*LoanIsGood,LoanValue,"")</f>
        <v/>
      </c>
      <c r="D118" s="92" t="str">
        <f>IF(LoanIsNotPaid*LoanIsGood,MonthlyPayment,"")</f>
        <v/>
      </c>
      <c r="E118" s="92" t="str">
        <f>IF(LoanIsNotPaid*LoanIsGood,Principal,"")</f>
        <v/>
      </c>
      <c r="F118" s="92" t="str">
        <f>IF(LoanIsNotPaid*LoanIsGood,InterestAmt,"")</f>
        <v/>
      </c>
      <c r="G118" s="92" t="str">
        <f>IF(LoanIsNotPaid*LoanIsGood,EndingBalance,"")</f>
        <v/>
      </c>
    </row>
    <row r="119" spans="1:7" x14ac:dyDescent="0.35">
      <c r="A119" s="90" t="str">
        <f>IF(LoanIsNotPaid*LoanIsGood,PaymentNumber,"")</f>
        <v/>
      </c>
      <c r="B119" s="91" t="str">
        <f>IF(LoanIsNotPaid*LoanIsGood,PaymentDate,"")</f>
        <v/>
      </c>
      <c r="C119" s="92" t="str">
        <f>IF(LoanIsNotPaid*LoanIsGood,LoanValue,"")</f>
        <v/>
      </c>
      <c r="D119" s="92" t="str">
        <f>IF(LoanIsNotPaid*LoanIsGood,MonthlyPayment,"")</f>
        <v/>
      </c>
      <c r="E119" s="92" t="str">
        <f>IF(LoanIsNotPaid*LoanIsGood,Principal,"")</f>
        <v/>
      </c>
      <c r="F119" s="92" t="str">
        <f>IF(LoanIsNotPaid*LoanIsGood,InterestAmt,"")</f>
        <v/>
      </c>
      <c r="G119" s="92" t="str">
        <f>IF(LoanIsNotPaid*LoanIsGood,EndingBalance,"")</f>
        <v/>
      </c>
    </row>
    <row r="120" spans="1:7" x14ac:dyDescent="0.35">
      <c r="A120" s="90" t="str">
        <f>IF(LoanIsNotPaid*LoanIsGood,PaymentNumber,"")</f>
        <v/>
      </c>
      <c r="B120" s="91" t="str">
        <f>IF(LoanIsNotPaid*LoanIsGood,PaymentDate,"")</f>
        <v/>
      </c>
      <c r="C120" s="92" t="str">
        <f>IF(LoanIsNotPaid*LoanIsGood,LoanValue,"")</f>
        <v/>
      </c>
      <c r="D120" s="92" t="str">
        <f>IF(LoanIsNotPaid*LoanIsGood,MonthlyPayment,"")</f>
        <v/>
      </c>
      <c r="E120" s="92" t="str">
        <f>IF(LoanIsNotPaid*LoanIsGood,Principal,"")</f>
        <v/>
      </c>
      <c r="F120" s="92" t="str">
        <f>IF(LoanIsNotPaid*LoanIsGood,InterestAmt,"")</f>
        <v/>
      </c>
      <c r="G120" s="92" t="str">
        <f>IF(LoanIsNotPaid*LoanIsGood,EndingBalance,"")</f>
        <v/>
      </c>
    </row>
    <row r="121" spans="1:7" x14ac:dyDescent="0.35">
      <c r="A121" s="90" t="str">
        <f>IF(LoanIsNotPaid*LoanIsGood,PaymentNumber,"")</f>
        <v/>
      </c>
      <c r="B121" s="91" t="str">
        <f>IF(LoanIsNotPaid*LoanIsGood,PaymentDate,"")</f>
        <v/>
      </c>
      <c r="C121" s="92" t="str">
        <f>IF(LoanIsNotPaid*LoanIsGood,LoanValue,"")</f>
        <v/>
      </c>
      <c r="D121" s="92" t="str">
        <f>IF(LoanIsNotPaid*LoanIsGood,MonthlyPayment,"")</f>
        <v/>
      </c>
      <c r="E121" s="92" t="str">
        <f>IF(LoanIsNotPaid*LoanIsGood,Principal,"")</f>
        <v/>
      </c>
      <c r="F121" s="92" t="str">
        <f>IF(LoanIsNotPaid*LoanIsGood,InterestAmt,"")</f>
        <v/>
      </c>
      <c r="G121" s="92" t="str">
        <f>IF(LoanIsNotPaid*LoanIsGood,EndingBalance,"")</f>
        <v/>
      </c>
    </row>
    <row r="122" spans="1:7" x14ac:dyDescent="0.35">
      <c r="A122" s="90" t="str">
        <f>IF(LoanIsNotPaid*LoanIsGood,PaymentNumber,"")</f>
        <v/>
      </c>
      <c r="B122" s="91" t="str">
        <f>IF(LoanIsNotPaid*LoanIsGood,PaymentDate,"")</f>
        <v/>
      </c>
      <c r="C122" s="92" t="str">
        <f>IF(LoanIsNotPaid*LoanIsGood,LoanValue,"")</f>
        <v/>
      </c>
      <c r="D122" s="92" t="str">
        <f>IF(LoanIsNotPaid*LoanIsGood,MonthlyPayment,"")</f>
        <v/>
      </c>
      <c r="E122" s="92" t="str">
        <f>IF(LoanIsNotPaid*LoanIsGood,Principal,"")</f>
        <v/>
      </c>
      <c r="F122" s="92" t="str">
        <f>IF(LoanIsNotPaid*LoanIsGood,InterestAmt,"")</f>
        <v/>
      </c>
      <c r="G122" s="92" t="str">
        <f>IF(LoanIsNotPaid*LoanIsGood,EndingBalance,"")</f>
        <v/>
      </c>
    </row>
    <row r="123" spans="1:7" x14ac:dyDescent="0.35">
      <c r="A123" s="90" t="str">
        <f>IF(LoanIsNotPaid*LoanIsGood,PaymentNumber,"")</f>
        <v/>
      </c>
      <c r="B123" s="91" t="str">
        <f>IF(LoanIsNotPaid*LoanIsGood,PaymentDate,"")</f>
        <v/>
      </c>
      <c r="C123" s="92" t="str">
        <f>IF(LoanIsNotPaid*LoanIsGood,LoanValue,"")</f>
        <v/>
      </c>
      <c r="D123" s="92" t="str">
        <f>IF(LoanIsNotPaid*LoanIsGood,MonthlyPayment,"")</f>
        <v/>
      </c>
      <c r="E123" s="92" t="str">
        <f>IF(LoanIsNotPaid*LoanIsGood,Principal,"")</f>
        <v/>
      </c>
      <c r="F123" s="92" t="str">
        <f>IF(LoanIsNotPaid*LoanIsGood,InterestAmt,"")</f>
        <v/>
      </c>
      <c r="G123" s="92" t="str">
        <f>IF(LoanIsNotPaid*LoanIsGood,EndingBalance,"")</f>
        <v/>
      </c>
    </row>
    <row r="124" spans="1:7" x14ac:dyDescent="0.35">
      <c r="A124" s="90" t="str">
        <f>IF(LoanIsNotPaid*LoanIsGood,PaymentNumber,"")</f>
        <v/>
      </c>
      <c r="B124" s="91" t="str">
        <f>IF(LoanIsNotPaid*LoanIsGood,PaymentDate,"")</f>
        <v/>
      </c>
      <c r="C124" s="92" t="str">
        <f>IF(LoanIsNotPaid*LoanIsGood,LoanValue,"")</f>
        <v/>
      </c>
      <c r="D124" s="92" t="str">
        <f>IF(LoanIsNotPaid*LoanIsGood,MonthlyPayment,"")</f>
        <v/>
      </c>
      <c r="E124" s="92" t="str">
        <f>IF(LoanIsNotPaid*LoanIsGood,Principal,"")</f>
        <v/>
      </c>
      <c r="F124" s="92" t="str">
        <f>IF(LoanIsNotPaid*LoanIsGood,InterestAmt,"")</f>
        <v/>
      </c>
      <c r="G124" s="92" t="str">
        <f>IF(LoanIsNotPaid*LoanIsGood,EndingBalance,"")</f>
        <v/>
      </c>
    </row>
    <row r="125" spans="1:7" x14ac:dyDescent="0.35">
      <c r="A125" s="90" t="str">
        <f>IF(LoanIsNotPaid*LoanIsGood,PaymentNumber,"")</f>
        <v/>
      </c>
      <c r="B125" s="91" t="str">
        <f>IF(LoanIsNotPaid*LoanIsGood,PaymentDate,"")</f>
        <v/>
      </c>
      <c r="C125" s="92" t="str">
        <f>IF(LoanIsNotPaid*LoanIsGood,LoanValue,"")</f>
        <v/>
      </c>
      <c r="D125" s="92" t="str">
        <f>IF(LoanIsNotPaid*LoanIsGood,MonthlyPayment,"")</f>
        <v/>
      </c>
      <c r="E125" s="92" t="str">
        <f>IF(LoanIsNotPaid*LoanIsGood,Principal,"")</f>
        <v/>
      </c>
      <c r="F125" s="92" t="str">
        <f>IF(LoanIsNotPaid*LoanIsGood,InterestAmt,"")</f>
        <v/>
      </c>
      <c r="G125" s="92" t="str">
        <f>IF(LoanIsNotPaid*LoanIsGood,EndingBalance,"")</f>
        <v/>
      </c>
    </row>
    <row r="126" spans="1:7" x14ac:dyDescent="0.35">
      <c r="A126" s="90" t="str">
        <f>IF(LoanIsNotPaid*LoanIsGood,PaymentNumber,"")</f>
        <v/>
      </c>
      <c r="B126" s="91" t="str">
        <f>IF(LoanIsNotPaid*LoanIsGood,PaymentDate,"")</f>
        <v/>
      </c>
      <c r="C126" s="92" t="str">
        <f>IF(LoanIsNotPaid*LoanIsGood,LoanValue,"")</f>
        <v/>
      </c>
      <c r="D126" s="92" t="str">
        <f>IF(LoanIsNotPaid*LoanIsGood,MonthlyPayment,"")</f>
        <v/>
      </c>
      <c r="E126" s="92" t="str">
        <f>IF(LoanIsNotPaid*LoanIsGood,Principal,"")</f>
        <v/>
      </c>
      <c r="F126" s="92" t="str">
        <f>IF(LoanIsNotPaid*LoanIsGood,InterestAmt,"")</f>
        <v/>
      </c>
      <c r="G126" s="92" t="str">
        <f>IF(LoanIsNotPaid*LoanIsGood,EndingBalance,"")</f>
        <v/>
      </c>
    </row>
    <row r="127" spans="1:7" x14ac:dyDescent="0.35">
      <c r="A127" s="90" t="str">
        <f>IF(LoanIsNotPaid*LoanIsGood,PaymentNumber,"")</f>
        <v/>
      </c>
      <c r="B127" s="91" t="str">
        <f>IF(LoanIsNotPaid*LoanIsGood,PaymentDate,"")</f>
        <v/>
      </c>
      <c r="C127" s="92" t="str">
        <f>IF(LoanIsNotPaid*LoanIsGood,LoanValue,"")</f>
        <v/>
      </c>
      <c r="D127" s="92" t="str">
        <f>IF(LoanIsNotPaid*LoanIsGood,MonthlyPayment,"")</f>
        <v/>
      </c>
      <c r="E127" s="92" t="str">
        <f>IF(LoanIsNotPaid*LoanIsGood,Principal,"")</f>
        <v/>
      </c>
      <c r="F127" s="92" t="str">
        <f>IF(LoanIsNotPaid*LoanIsGood,InterestAmt,"")</f>
        <v/>
      </c>
      <c r="G127" s="92" t="str">
        <f>IF(LoanIsNotPaid*LoanIsGood,EndingBalance,"")</f>
        <v/>
      </c>
    </row>
    <row r="128" spans="1:7" x14ac:dyDescent="0.35">
      <c r="A128" s="90" t="str">
        <f>IF(LoanIsNotPaid*LoanIsGood,PaymentNumber,"")</f>
        <v/>
      </c>
      <c r="B128" s="91" t="str">
        <f>IF(LoanIsNotPaid*LoanIsGood,PaymentDate,"")</f>
        <v/>
      </c>
      <c r="C128" s="92" t="str">
        <f>IF(LoanIsNotPaid*LoanIsGood,LoanValue,"")</f>
        <v/>
      </c>
      <c r="D128" s="92" t="str">
        <f>IF(LoanIsNotPaid*LoanIsGood,MonthlyPayment,"")</f>
        <v/>
      </c>
      <c r="E128" s="92" t="str">
        <f>IF(LoanIsNotPaid*LoanIsGood,Principal,"")</f>
        <v/>
      </c>
      <c r="F128" s="92" t="str">
        <f>IF(LoanIsNotPaid*LoanIsGood,InterestAmt,"")</f>
        <v/>
      </c>
      <c r="G128" s="92" t="str">
        <f>IF(LoanIsNotPaid*LoanIsGood,EndingBalance,"")</f>
        <v/>
      </c>
    </row>
    <row r="129" spans="1:7" x14ac:dyDescent="0.35">
      <c r="A129" s="90" t="str">
        <f>IF(LoanIsNotPaid*LoanIsGood,PaymentNumber,"")</f>
        <v/>
      </c>
      <c r="B129" s="91" t="str">
        <f>IF(LoanIsNotPaid*LoanIsGood,PaymentDate,"")</f>
        <v/>
      </c>
      <c r="C129" s="92" t="str">
        <f>IF(LoanIsNotPaid*LoanIsGood,LoanValue,"")</f>
        <v/>
      </c>
      <c r="D129" s="92" t="str">
        <f>IF(LoanIsNotPaid*LoanIsGood,MonthlyPayment,"")</f>
        <v/>
      </c>
      <c r="E129" s="92" t="str">
        <f>IF(LoanIsNotPaid*LoanIsGood,Principal,"")</f>
        <v/>
      </c>
      <c r="F129" s="92" t="str">
        <f>IF(LoanIsNotPaid*LoanIsGood,InterestAmt,"")</f>
        <v/>
      </c>
      <c r="G129" s="92" t="str">
        <f>IF(LoanIsNotPaid*LoanIsGood,EndingBalance,"")</f>
        <v/>
      </c>
    </row>
    <row r="130" spans="1:7" x14ac:dyDescent="0.35">
      <c r="A130" s="90" t="str">
        <f>IF(LoanIsNotPaid*LoanIsGood,PaymentNumber,"")</f>
        <v/>
      </c>
      <c r="B130" s="91" t="str">
        <f>IF(LoanIsNotPaid*LoanIsGood,PaymentDate,"")</f>
        <v/>
      </c>
      <c r="C130" s="92" t="str">
        <f>IF(LoanIsNotPaid*LoanIsGood,LoanValue,"")</f>
        <v/>
      </c>
      <c r="D130" s="92" t="str">
        <f>IF(LoanIsNotPaid*LoanIsGood,MonthlyPayment,"")</f>
        <v/>
      </c>
      <c r="E130" s="92" t="str">
        <f>IF(LoanIsNotPaid*LoanIsGood,Principal,"")</f>
        <v/>
      </c>
      <c r="F130" s="92" t="str">
        <f>IF(LoanIsNotPaid*LoanIsGood,InterestAmt,"")</f>
        <v/>
      </c>
      <c r="G130" s="92" t="str">
        <f>IF(LoanIsNotPaid*LoanIsGood,EndingBalance,"")</f>
        <v/>
      </c>
    </row>
    <row r="131" spans="1:7" x14ac:dyDescent="0.35">
      <c r="A131" s="90" t="str">
        <f>IF(LoanIsNotPaid*LoanIsGood,PaymentNumber,"")</f>
        <v/>
      </c>
      <c r="B131" s="91" t="str">
        <f>IF(LoanIsNotPaid*LoanIsGood,PaymentDate,"")</f>
        <v/>
      </c>
      <c r="C131" s="92" t="str">
        <f>IF(LoanIsNotPaid*LoanIsGood,LoanValue,"")</f>
        <v/>
      </c>
      <c r="D131" s="92" t="str">
        <f>IF(LoanIsNotPaid*LoanIsGood,MonthlyPayment,"")</f>
        <v/>
      </c>
      <c r="E131" s="92" t="str">
        <f>IF(LoanIsNotPaid*LoanIsGood,Principal,"")</f>
        <v/>
      </c>
      <c r="F131" s="92" t="str">
        <f>IF(LoanIsNotPaid*LoanIsGood,InterestAmt,"")</f>
        <v/>
      </c>
      <c r="G131" s="92" t="str">
        <f>IF(LoanIsNotPaid*LoanIsGood,EndingBalance,"")</f>
        <v/>
      </c>
    </row>
    <row r="132" spans="1:7" x14ac:dyDescent="0.35">
      <c r="A132" s="90" t="str">
        <f>IF(LoanIsNotPaid*LoanIsGood,PaymentNumber,"")</f>
        <v/>
      </c>
      <c r="B132" s="91" t="str">
        <f>IF(LoanIsNotPaid*LoanIsGood,PaymentDate,"")</f>
        <v/>
      </c>
      <c r="C132" s="92" t="str">
        <f>IF(LoanIsNotPaid*LoanIsGood,LoanValue,"")</f>
        <v/>
      </c>
      <c r="D132" s="92" t="str">
        <f>IF(LoanIsNotPaid*LoanIsGood,MonthlyPayment,"")</f>
        <v/>
      </c>
      <c r="E132" s="92" t="str">
        <f>IF(LoanIsNotPaid*LoanIsGood,Principal,"")</f>
        <v/>
      </c>
      <c r="F132" s="92" t="str">
        <f>IF(LoanIsNotPaid*LoanIsGood,InterestAmt,"")</f>
        <v/>
      </c>
      <c r="G132" s="92" t="str">
        <f>IF(LoanIsNotPaid*LoanIsGood,EndingBalance,"")</f>
        <v/>
      </c>
    </row>
    <row r="133" spans="1:7" x14ac:dyDescent="0.35">
      <c r="A133" s="90" t="str">
        <f>IF(LoanIsNotPaid*LoanIsGood,PaymentNumber,"")</f>
        <v/>
      </c>
      <c r="B133" s="91" t="str">
        <f>IF(LoanIsNotPaid*LoanIsGood,PaymentDate,"")</f>
        <v/>
      </c>
      <c r="C133" s="92" t="str">
        <f>IF(LoanIsNotPaid*LoanIsGood,LoanValue,"")</f>
        <v/>
      </c>
      <c r="D133" s="92" t="str">
        <f>IF(LoanIsNotPaid*LoanIsGood,MonthlyPayment,"")</f>
        <v/>
      </c>
      <c r="E133" s="92" t="str">
        <f>IF(LoanIsNotPaid*LoanIsGood,Principal,"")</f>
        <v/>
      </c>
      <c r="F133" s="92" t="str">
        <f>IF(LoanIsNotPaid*LoanIsGood,InterestAmt,"")</f>
        <v/>
      </c>
      <c r="G133" s="92" t="str">
        <f>IF(LoanIsNotPaid*LoanIsGood,EndingBalance,"")</f>
        <v/>
      </c>
    </row>
    <row r="134" spans="1:7" x14ac:dyDescent="0.35">
      <c r="A134" s="90" t="str">
        <f>IF(LoanIsNotPaid*LoanIsGood,PaymentNumber,"")</f>
        <v/>
      </c>
      <c r="B134" s="91" t="str">
        <f>IF(LoanIsNotPaid*LoanIsGood,PaymentDate,"")</f>
        <v/>
      </c>
      <c r="C134" s="92" t="str">
        <f>IF(LoanIsNotPaid*LoanIsGood,LoanValue,"")</f>
        <v/>
      </c>
      <c r="D134" s="92" t="str">
        <f>IF(LoanIsNotPaid*LoanIsGood,MonthlyPayment,"")</f>
        <v/>
      </c>
      <c r="E134" s="92" t="str">
        <f>IF(LoanIsNotPaid*LoanIsGood,Principal,"")</f>
        <v/>
      </c>
      <c r="F134" s="92" t="str">
        <f>IF(LoanIsNotPaid*LoanIsGood,InterestAmt,"")</f>
        <v/>
      </c>
      <c r="G134" s="92" t="str">
        <f>IF(LoanIsNotPaid*LoanIsGood,EndingBalance,"")</f>
        <v/>
      </c>
    </row>
    <row r="135" spans="1:7" x14ac:dyDescent="0.35">
      <c r="A135" s="90" t="str">
        <f>IF(LoanIsNotPaid*LoanIsGood,PaymentNumber,"")</f>
        <v/>
      </c>
      <c r="B135" s="91" t="str">
        <f>IF(LoanIsNotPaid*LoanIsGood,PaymentDate,"")</f>
        <v/>
      </c>
      <c r="C135" s="92" t="str">
        <f>IF(LoanIsNotPaid*LoanIsGood,LoanValue,"")</f>
        <v/>
      </c>
      <c r="D135" s="92" t="str">
        <f>IF(LoanIsNotPaid*LoanIsGood,MonthlyPayment,"")</f>
        <v/>
      </c>
      <c r="E135" s="92" t="str">
        <f>IF(LoanIsNotPaid*LoanIsGood,Principal,"")</f>
        <v/>
      </c>
      <c r="F135" s="92" t="str">
        <f>IF(LoanIsNotPaid*LoanIsGood,InterestAmt,"")</f>
        <v/>
      </c>
      <c r="G135" s="92" t="str">
        <f>IF(LoanIsNotPaid*LoanIsGood,EndingBalance,"")</f>
        <v/>
      </c>
    </row>
    <row r="136" spans="1:7" x14ac:dyDescent="0.35">
      <c r="A136" s="90" t="str">
        <f>IF(LoanIsNotPaid*LoanIsGood,PaymentNumber,"")</f>
        <v/>
      </c>
      <c r="B136" s="91" t="str">
        <f>IF(LoanIsNotPaid*LoanIsGood,PaymentDate,"")</f>
        <v/>
      </c>
      <c r="C136" s="92" t="str">
        <f>IF(LoanIsNotPaid*LoanIsGood,LoanValue,"")</f>
        <v/>
      </c>
      <c r="D136" s="92" t="str">
        <f>IF(LoanIsNotPaid*LoanIsGood,MonthlyPayment,"")</f>
        <v/>
      </c>
      <c r="E136" s="92" t="str">
        <f>IF(LoanIsNotPaid*LoanIsGood,Principal,"")</f>
        <v/>
      </c>
      <c r="F136" s="92" t="str">
        <f>IF(LoanIsNotPaid*LoanIsGood,InterestAmt,"")</f>
        <v/>
      </c>
      <c r="G136" s="92" t="str">
        <f>IF(LoanIsNotPaid*LoanIsGood,EndingBalance,"")</f>
        <v/>
      </c>
    </row>
    <row r="137" spans="1:7" x14ac:dyDescent="0.35">
      <c r="A137" s="90" t="str">
        <f>IF(LoanIsNotPaid*LoanIsGood,PaymentNumber,"")</f>
        <v/>
      </c>
      <c r="B137" s="91" t="str">
        <f>IF(LoanIsNotPaid*LoanIsGood,PaymentDate,"")</f>
        <v/>
      </c>
      <c r="C137" s="92" t="str">
        <f>IF(LoanIsNotPaid*LoanIsGood,LoanValue,"")</f>
        <v/>
      </c>
      <c r="D137" s="92" t="str">
        <f>IF(LoanIsNotPaid*LoanIsGood,MonthlyPayment,"")</f>
        <v/>
      </c>
      <c r="E137" s="92" t="str">
        <f>IF(LoanIsNotPaid*LoanIsGood,Principal,"")</f>
        <v/>
      </c>
      <c r="F137" s="92" t="str">
        <f>IF(LoanIsNotPaid*LoanIsGood,InterestAmt,"")</f>
        <v/>
      </c>
      <c r="G137" s="92" t="str">
        <f>IF(LoanIsNotPaid*LoanIsGood,EndingBalance,"")</f>
        <v/>
      </c>
    </row>
    <row r="138" spans="1:7" x14ac:dyDescent="0.35">
      <c r="A138" s="90" t="str">
        <f>IF(LoanIsNotPaid*LoanIsGood,PaymentNumber,"")</f>
        <v/>
      </c>
      <c r="B138" s="91" t="str">
        <f>IF(LoanIsNotPaid*LoanIsGood,PaymentDate,"")</f>
        <v/>
      </c>
      <c r="C138" s="92" t="str">
        <f>IF(LoanIsNotPaid*LoanIsGood,LoanValue,"")</f>
        <v/>
      </c>
      <c r="D138" s="92" t="str">
        <f>IF(LoanIsNotPaid*LoanIsGood,MonthlyPayment,"")</f>
        <v/>
      </c>
      <c r="E138" s="92" t="str">
        <f>IF(LoanIsNotPaid*LoanIsGood,Principal,"")</f>
        <v/>
      </c>
      <c r="F138" s="92" t="str">
        <f>IF(LoanIsNotPaid*LoanIsGood,InterestAmt,"")</f>
        <v/>
      </c>
      <c r="G138" s="92" t="str">
        <f>IF(LoanIsNotPaid*LoanIsGood,EndingBalance,"")</f>
        <v/>
      </c>
    </row>
    <row r="139" spans="1:7" x14ac:dyDescent="0.35">
      <c r="A139" s="90" t="str">
        <f>IF(LoanIsNotPaid*LoanIsGood,PaymentNumber,"")</f>
        <v/>
      </c>
      <c r="B139" s="91" t="str">
        <f>IF(LoanIsNotPaid*LoanIsGood,PaymentDate,"")</f>
        <v/>
      </c>
      <c r="C139" s="92" t="str">
        <f>IF(LoanIsNotPaid*LoanIsGood,LoanValue,"")</f>
        <v/>
      </c>
      <c r="D139" s="92" t="str">
        <f>IF(LoanIsNotPaid*LoanIsGood,MonthlyPayment,"")</f>
        <v/>
      </c>
      <c r="E139" s="92" t="str">
        <f>IF(LoanIsNotPaid*LoanIsGood,Principal,"")</f>
        <v/>
      </c>
      <c r="F139" s="92" t="str">
        <f>IF(LoanIsNotPaid*LoanIsGood,InterestAmt,"")</f>
        <v/>
      </c>
      <c r="G139" s="92" t="str">
        <f>IF(LoanIsNotPaid*LoanIsGood,EndingBalance,"")</f>
        <v/>
      </c>
    </row>
    <row r="140" spans="1:7" x14ac:dyDescent="0.35">
      <c r="A140" s="90" t="str">
        <f>IF(LoanIsNotPaid*LoanIsGood,PaymentNumber,"")</f>
        <v/>
      </c>
      <c r="B140" s="91" t="str">
        <f>IF(LoanIsNotPaid*LoanIsGood,PaymentDate,"")</f>
        <v/>
      </c>
      <c r="C140" s="92" t="str">
        <f>IF(LoanIsNotPaid*LoanIsGood,LoanValue,"")</f>
        <v/>
      </c>
      <c r="D140" s="92" t="str">
        <f>IF(LoanIsNotPaid*LoanIsGood,MonthlyPayment,"")</f>
        <v/>
      </c>
      <c r="E140" s="92" t="str">
        <f>IF(LoanIsNotPaid*LoanIsGood,Principal,"")</f>
        <v/>
      </c>
      <c r="F140" s="92" t="str">
        <f>IF(LoanIsNotPaid*LoanIsGood,InterestAmt,"")</f>
        <v/>
      </c>
      <c r="G140" s="92" t="str">
        <f>IF(LoanIsNotPaid*LoanIsGood,EndingBalance,"")</f>
        <v/>
      </c>
    </row>
    <row r="141" spans="1:7" x14ac:dyDescent="0.35">
      <c r="A141" s="90" t="str">
        <f>IF(LoanIsNotPaid*LoanIsGood,PaymentNumber,"")</f>
        <v/>
      </c>
      <c r="B141" s="91" t="str">
        <f>IF(LoanIsNotPaid*LoanIsGood,PaymentDate,"")</f>
        <v/>
      </c>
      <c r="C141" s="92" t="str">
        <f>IF(LoanIsNotPaid*LoanIsGood,LoanValue,"")</f>
        <v/>
      </c>
      <c r="D141" s="92" t="str">
        <f>IF(LoanIsNotPaid*LoanIsGood,MonthlyPayment,"")</f>
        <v/>
      </c>
      <c r="E141" s="92" t="str">
        <f>IF(LoanIsNotPaid*LoanIsGood,Principal,"")</f>
        <v/>
      </c>
      <c r="F141" s="92" t="str">
        <f>IF(LoanIsNotPaid*LoanIsGood,InterestAmt,"")</f>
        <v/>
      </c>
      <c r="G141" s="92" t="str">
        <f>IF(LoanIsNotPaid*LoanIsGood,EndingBalance,"")</f>
        <v/>
      </c>
    </row>
    <row r="142" spans="1:7" x14ac:dyDescent="0.35">
      <c r="A142" s="90" t="str">
        <f>IF(LoanIsNotPaid*LoanIsGood,PaymentNumber,"")</f>
        <v/>
      </c>
      <c r="B142" s="91" t="str">
        <f>IF(LoanIsNotPaid*LoanIsGood,PaymentDate,"")</f>
        <v/>
      </c>
      <c r="C142" s="92" t="str">
        <f>IF(LoanIsNotPaid*LoanIsGood,LoanValue,"")</f>
        <v/>
      </c>
      <c r="D142" s="92" t="str">
        <f>IF(LoanIsNotPaid*LoanIsGood,MonthlyPayment,"")</f>
        <v/>
      </c>
      <c r="E142" s="92" t="str">
        <f>IF(LoanIsNotPaid*LoanIsGood,Principal,"")</f>
        <v/>
      </c>
      <c r="F142" s="92" t="str">
        <f>IF(LoanIsNotPaid*LoanIsGood,InterestAmt,"")</f>
        <v/>
      </c>
      <c r="G142" s="92" t="str">
        <f>IF(LoanIsNotPaid*LoanIsGood,EndingBalance,"")</f>
        <v/>
      </c>
    </row>
    <row r="143" spans="1:7" x14ac:dyDescent="0.35">
      <c r="A143" s="90" t="str">
        <f>IF(LoanIsNotPaid*LoanIsGood,PaymentNumber,"")</f>
        <v/>
      </c>
      <c r="B143" s="91" t="str">
        <f>IF(LoanIsNotPaid*LoanIsGood,PaymentDate,"")</f>
        <v/>
      </c>
      <c r="C143" s="92" t="str">
        <f>IF(LoanIsNotPaid*LoanIsGood,LoanValue,"")</f>
        <v/>
      </c>
      <c r="D143" s="92" t="str">
        <f>IF(LoanIsNotPaid*LoanIsGood,MonthlyPayment,"")</f>
        <v/>
      </c>
      <c r="E143" s="92" t="str">
        <f>IF(LoanIsNotPaid*LoanIsGood,Principal,"")</f>
        <v/>
      </c>
      <c r="F143" s="92" t="str">
        <f>IF(LoanIsNotPaid*LoanIsGood,InterestAmt,"")</f>
        <v/>
      </c>
      <c r="G143" s="92" t="str">
        <f>IF(LoanIsNotPaid*LoanIsGood,EndingBalance,"")</f>
        <v/>
      </c>
    </row>
    <row r="144" spans="1:7" x14ac:dyDescent="0.35">
      <c r="A144" s="90" t="str">
        <f>IF(LoanIsNotPaid*LoanIsGood,PaymentNumber,"")</f>
        <v/>
      </c>
      <c r="B144" s="91" t="str">
        <f>IF(LoanIsNotPaid*LoanIsGood,PaymentDate,"")</f>
        <v/>
      </c>
      <c r="C144" s="92" t="str">
        <f>IF(LoanIsNotPaid*LoanIsGood,LoanValue,"")</f>
        <v/>
      </c>
      <c r="D144" s="92" t="str">
        <f>IF(LoanIsNotPaid*LoanIsGood,MonthlyPayment,"")</f>
        <v/>
      </c>
      <c r="E144" s="92" t="str">
        <f>IF(LoanIsNotPaid*LoanIsGood,Principal,"")</f>
        <v/>
      </c>
      <c r="F144" s="92" t="str">
        <f>IF(LoanIsNotPaid*LoanIsGood,InterestAmt,"")</f>
        <v/>
      </c>
      <c r="G144" s="92" t="str">
        <f>IF(LoanIsNotPaid*LoanIsGood,EndingBalance,"")</f>
        <v/>
      </c>
    </row>
    <row r="145" spans="1:7" x14ac:dyDescent="0.35">
      <c r="A145" s="90" t="str">
        <f>IF(LoanIsNotPaid*LoanIsGood,PaymentNumber,"")</f>
        <v/>
      </c>
      <c r="B145" s="91" t="str">
        <f>IF(LoanIsNotPaid*LoanIsGood,PaymentDate,"")</f>
        <v/>
      </c>
      <c r="C145" s="92" t="str">
        <f>IF(LoanIsNotPaid*LoanIsGood,LoanValue,"")</f>
        <v/>
      </c>
      <c r="D145" s="92" t="str">
        <f>IF(LoanIsNotPaid*LoanIsGood,MonthlyPayment,"")</f>
        <v/>
      </c>
      <c r="E145" s="92" t="str">
        <f>IF(LoanIsNotPaid*LoanIsGood,Principal,"")</f>
        <v/>
      </c>
      <c r="F145" s="92" t="str">
        <f>IF(LoanIsNotPaid*LoanIsGood,InterestAmt,"")</f>
        <v/>
      </c>
      <c r="G145" s="92" t="str">
        <f>IF(LoanIsNotPaid*LoanIsGood,EndingBalance,"")</f>
        <v/>
      </c>
    </row>
    <row r="146" spans="1:7" x14ac:dyDescent="0.35">
      <c r="A146" s="90" t="str">
        <f>IF(LoanIsNotPaid*LoanIsGood,PaymentNumber,"")</f>
        <v/>
      </c>
      <c r="B146" s="91" t="str">
        <f>IF(LoanIsNotPaid*LoanIsGood,PaymentDate,"")</f>
        <v/>
      </c>
      <c r="C146" s="92" t="str">
        <f>IF(LoanIsNotPaid*LoanIsGood,LoanValue,"")</f>
        <v/>
      </c>
      <c r="D146" s="92" t="str">
        <f>IF(LoanIsNotPaid*LoanIsGood,MonthlyPayment,"")</f>
        <v/>
      </c>
      <c r="E146" s="92" t="str">
        <f>IF(LoanIsNotPaid*LoanIsGood,Principal,"")</f>
        <v/>
      </c>
      <c r="F146" s="92" t="str">
        <f>IF(LoanIsNotPaid*LoanIsGood,InterestAmt,"")</f>
        <v/>
      </c>
      <c r="G146" s="92" t="str">
        <f>IF(LoanIsNotPaid*LoanIsGood,EndingBalance,"")</f>
        <v/>
      </c>
    </row>
    <row r="147" spans="1:7" x14ac:dyDescent="0.35">
      <c r="A147" s="90" t="str">
        <f>IF(LoanIsNotPaid*LoanIsGood,PaymentNumber,"")</f>
        <v/>
      </c>
      <c r="B147" s="91" t="str">
        <f>IF(LoanIsNotPaid*LoanIsGood,PaymentDate,"")</f>
        <v/>
      </c>
      <c r="C147" s="92" t="str">
        <f>IF(LoanIsNotPaid*LoanIsGood,LoanValue,"")</f>
        <v/>
      </c>
      <c r="D147" s="92" t="str">
        <f>IF(LoanIsNotPaid*LoanIsGood,MonthlyPayment,"")</f>
        <v/>
      </c>
      <c r="E147" s="92" t="str">
        <f>IF(LoanIsNotPaid*LoanIsGood,Principal,"")</f>
        <v/>
      </c>
      <c r="F147" s="92" t="str">
        <f>IF(LoanIsNotPaid*LoanIsGood,InterestAmt,"")</f>
        <v/>
      </c>
      <c r="G147" s="92" t="str">
        <f>IF(LoanIsNotPaid*LoanIsGood,EndingBalance,"")</f>
        <v/>
      </c>
    </row>
    <row r="148" spans="1:7" x14ac:dyDescent="0.35">
      <c r="A148" s="90" t="str">
        <f>IF(LoanIsNotPaid*LoanIsGood,PaymentNumber,"")</f>
        <v/>
      </c>
      <c r="B148" s="91" t="str">
        <f>IF(LoanIsNotPaid*LoanIsGood,PaymentDate,"")</f>
        <v/>
      </c>
      <c r="C148" s="92" t="str">
        <f>IF(LoanIsNotPaid*LoanIsGood,LoanValue,"")</f>
        <v/>
      </c>
      <c r="D148" s="92" t="str">
        <f>IF(LoanIsNotPaid*LoanIsGood,MonthlyPayment,"")</f>
        <v/>
      </c>
      <c r="E148" s="92" t="str">
        <f>IF(LoanIsNotPaid*LoanIsGood,Principal,"")</f>
        <v/>
      </c>
      <c r="F148" s="92" t="str">
        <f>IF(LoanIsNotPaid*LoanIsGood,InterestAmt,"")</f>
        <v/>
      </c>
      <c r="G148" s="92" t="str">
        <f>IF(LoanIsNotPaid*LoanIsGood,EndingBalance,"")</f>
        <v/>
      </c>
    </row>
    <row r="149" spans="1:7" x14ac:dyDescent="0.35">
      <c r="A149" s="90" t="str">
        <f>IF(LoanIsNotPaid*LoanIsGood,PaymentNumber,"")</f>
        <v/>
      </c>
      <c r="B149" s="91" t="str">
        <f>IF(LoanIsNotPaid*LoanIsGood,PaymentDate,"")</f>
        <v/>
      </c>
      <c r="C149" s="92" t="str">
        <f>IF(LoanIsNotPaid*LoanIsGood,LoanValue,"")</f>
        <v/>
      </c>
      <c r="D149" s="92" t="str">
        <f>IF(LoanIsNotPaid*LoanIsGood,MonthlyPayment,"")</f>
        <v/>
      </c>
      <c r="E149" s="92" t="str">
        <f>IF(LoanIsNotPaid*LoanIsGood,Principal,"")</f>
        <v/>
      </c>
      <c r="F149" s="92" t="str">
        <f>IF(LoanIsNotPaid*LoanIsGood,InterestAmt,"")</f>
        <v/>
      </c>
      <c r="G149" s="92" t="str">
        <f>IF(LoanIsNotPaid*LoanIsGood,EndingBalance,"")</f>
        <v/>
      </c>
    </row>
    <row r="150" spans="1:7" x14ac:dyDescent="0.35">
      <c r="A150" s="90" t="str">
        <f>IF(LoanIsNotPaid*LoanIsGood,PaymentNumber,"")</f>
        <v/>
      </c>
      <c r="B150" s="91" t="str">
        <f>IF(LoanIsNotPaid*LoanIsGood,PaymentDate,"")</f>
        <v/>
      </c>
      <c r="C150" s="92" t="str">
        <f>IF(LoanIsNotPaid*LoanIsGood,LoanValue,"")</f>
        <v/>
      </c>
      <c r="D150" s="92" t="str">
        <f>IF(LoanIsNotPaid*LoanIsGood,MonthlyPayment,"")</f>
        <v/>
      </c>
      <c r="E150" s="92" t="str">
        <f>IF(LoanIsNotPaid*LoanIsGood,Principal,"")</f>
        <v/>
      </c>
      <c r="F150" s="92" t="str">
        <f>IF(LoanIsNotPaid*LoanIsGood,InterestAmt,"")</f>
        <v/>
      </c>
      <c r="G150" s="92" t="str">
        <f>IF(LoanIsNotPaid*LoanIsGood,EndingBalance,"")</f>
        <v/>
      </c>
    </row>
    <row r="151" spans="1:7" x14ac:dyDescent="0.35">
      <c r="A151" s="90" t="str">
        <f>IF(LoanIsNotPaid*LoanIsGood,PaymentNumber,"")</f>
        <v/>
      </c>
      <c r="B151" s="91" t="str">
        <f>IF(LoanIsNotPaid*LoanIsGood,PaymentDate,"")</f>
        <v/>
      </c>
      <c r="C151" s="92" t="str">
        <f>IF(LoanIsNotPaid*LoanIsGood,LoanValue,"")</f>
        <v/>
      </c>
      <c r="D151" s="92" t="str">
        <f>IF(LoanIsNotPaid*LoanIsGood,MonthlyPayment,"")</f>
        <v/>
      </c>
      <c r="E151" s="92" t="str">
        <f>IF(LoanIsNotPaid*LoanIsGood,Principal,"")</f>
        <v/>
      </c>
      <c r="F151" s="92" t="str">
        <f>IF(LoanIsNotPaid*LoanIsGood,InterestAmt,"")</f>
        <v/>
      </c>
      <c r="G151" s="92" t="str">
        <f>IF(LoanIsNotPaid*LoanIsGood,EndingBalance,"")</f>
        <v/>
      </c>
    </row>
    <row r="152" spans="1:7" x14ac:dyDescent="0.35">
      <c r="A152" s="90" t="str">
        <f>IF(LoanIsNotPaid*LoanIsGood,PaymentNumber,"")</f>
        <v/>
      </c>
      <c r="B152" s="91" t="str">
        <f>IF(LoanIsNotPaid*LoanIsGood,PaymentDate,"")</f>
        <v/>
      </c>
      <c r="C152" s="92" t="str">
        <f>IF(LoanIsNotPaid*LoanIsGood,LoanValue,"")</f>
        <v/>
      </c>
      <c r="D152" s="92" t="str">
        <f>IF(LoanIsNotPaid*LoanIsGood,MonthlyPayment,"")</f>
        <v/>
      </c>
      <c r="E152" s="92" t="str">
        <f>IF(LoanIsNotPaid*LoanIsGood,Principal,"")</f>
        <v/>
      </c>
      <c r="F152" s="92" t="str">
        <f>IF(LoanIsNotPaid*LoanIsGood,InterestAmt,"")</f>
        <v/>
      </c>
      <c r="G152" s="92" t="str">
        <f>IF(LoanIsNotPaid*LoanIsGood,EndingBalance,"")</f>
        <v/>
      </c>
    </row>
    <row r="153" spans="1:7" x14ac:dyDescent="0.35">
      <c r="A153" s="90" t="str">
        <f>IF(LoanIsNotPaid*LoanIsGood,PaymentNumber,"")</f>
        <v/>
      </c>
      <c r="B153" s="91" t="str">
        <f>IF(LoanIsNotPaid*LoanIsGood,PaymentDate,"")</f>
        <v/>
      </c>
      <c r="C153" s="92" t="str">
        <f>IF(LoanIsNotPaid*LoanIsGood,LoanValue,"")</f>
        <v/>
      </c>
      <c r="D153" s="92" t="str">
        <f>IF(LoanIsNotPaid*LoanIsGood,MonthlyPayment,"")</f>
        <v/>
      </c>
      <c r="E153" s="92" t="str">
        <f>IF(LoanIsNotPaid*LoanIsGood,Principal,"")</f>
        <v/>
      </c>
      <c r="F153" s="92" t="str">
        <f>IF(LoanIsNotPaid*LoanIsGood,InterestAmt,"")</f>
        <v/>
      </c>
      <c r="G153" s="92" t="str">
        <f>IF(LoanIsNotPaid*LoanIsGood,EndingBalance,"")</f>
        <v/>
      </c>
    </row>
    <row r="154" spans="1:7" x14ac:dyDescent="0.35">
      <c r="A154" s="90" t="str">
        <f>IF(LoanIsNotPaid*LoanIsGood,PaymentNumber,"")</f>
        <v/>
      </c>
      <c r="B154" s="91" t="str">
        <f>IF(LoanIsNotPaid*LoanIsGood,PaymentDate,"")</f>
        <v/>
      </c>
      <c r="C154" s="92" t="str">
        <f>IF(LoanIsNotPaid*LoanIsGood,LoanValue,"")</f>
        <v/>
      </c>
      <c r="D154" s="92" t="str">
        <f>IF(LoanIsNotPaid*LoanIsGood,MonthlyPayment,"")</f>
        <v/>
      </c>
      <c r="E154" s="92" t="str">
        <f>IF(LoanIsNotPaid*LoanIsGood,Principal,"")</f>
        <v/>
      </c>
      <c r="F154" s="92" t="str">
        <f>IF(LoanIsNotPaid*LoanIsGood,InterestAmt,"")</f>
        <v/>
      </c>
      <c r="G154" s="92" t="str">
        <f>IF(LoanIsNotPaid*LoanIsGood,EndingBalance,"")</f>
        <v/>
      </c>
    </row>
    <row r="155" spans="1:7" x14ac:dyDescent="0.35">
      <c r="A155" s="90" t="str">
        <f>IF(LoanIsNotPaid*LoanIsGood,PaymentNumber,"")</f>
        <v/>
      </c>
      <c r="B155" s="91" t="str">
        <f>IF(LoanIsNotPaid*LoanIsGood,PaymentDate,"")</f>
        <v/>
      </c>
      <c r="C155" s="92" t="str">
        <f>IF(LoanIsNotPaid*LoanIsGood,LoanValue,"")</f>
        <v/>
      </c>
      <c r="D155" s="92" t="str">
        <f>IF(LoanIsNotPaid*LoanIsGood,MonthlyPayment,"")</f>
        <v/>
      </c>
      <c r="E155" s="92" t="str">
        <f>IF(LoanIsNotPaid*LoanIsGood,Principal,"")</f>
        <v/>
      </c>
      <c r="F155" s="92" t="str">
        <f>IF(LoanIsNotPaid*LoanIsGood,InterestAmt,"")</f>
        <v/>
      </c>
      <c r="G155" s="92" t="str">
        <f>IF(LoanIsNotPaid*LoanIsGood,EndingBalance,"")</f>
        <v/>
      </c>
    </row>
    <row r="156" spans="1:7" x14ac:dyDescent="0.35">
      <c r="A156" s="90" t="str">
        <f>IF(LoanIsNotPaid*LoanIsGood,PaymentNumber,"")</f>
        <v/>
      </c>
      <c r="B156" s="91" t="str">
        <f>IF(LoanIsNotPaid*LoanIsGood,PaymentDate,"")</f>
        <v/>
      </c>
      <c r="C156" s="92" t="str">
        <f>IF(LoanIsNotPaid*LoanIsGood,LoanValue,"")</f>
        <v/>
      </c>
      <c r="D156" s="92" t="str">
        <f>IF(LoanIsNotPaid*LoanIsGood,MonthlyPayment,"")</f>
        <v/>
      </c>
      <c r="E156" s="92" t="str">
        <f>IF(LoanIsNotPaid*LoanIsGood,Principal,"")</f>
        <v/>
      </c>
      <c r="F156" s="92" t="str">
        <f>IF(LoanIsNotPaid*LoanIsGood,InterestAmt,"")</f>
        <v/>
      </c>
      <c r="G156" s="92" t="str">
        <f>IF(LoanIsNotPaid*LoanIsGood,EndingBalance,"")</f>
        <v/>
      </c>
    </row>
    <row r="157" spans="1:7" x14ac:dyDescent="0.35">
      <c r="A157" s="90" t="str">
        <f>IF(LoanIsNotPaid*LoanIsGood,PaymentNumber,"")</f>
        <v/>
      </c>
      <c r="B157" s="91" t="str">
        <f>IF(LoanIsNotPaid*LoanIsGood,PaymentDate,"")</f>
        <v/>
      </c>
      <c r="C157" s="92" t="str">
        <f>IF(LoanIsNotPaid*LoanIsGood,LoanValue,"")</f>
        <v/>
      </c>
      <c r="D157" s="92" t="str">
        <f>IF(LoanIsNotPaid*LoanIsGood,MonthlyPayment,"")</f>
        <v/>
      </c>
      <c r="E157" s="92" t="str">
        <f>IF(LoanIsNotPaid*LoanIsGood,Principal,"")</f>
        <v/>
      </c>
      <c r="F157" s="92" t="str">
        <f>IF(LoanIsNotPaid*LoanIsGood,InterestAmt,"")</f>
        <v/>
      </c>
      <c r="G157" s="92" t="str">
        <f>IF(LoanIsNotPaid*LoanIsGood,EndingBalance,"")</f>
        <v/>
      </c>
    </row>
    <row r="158" spans="1:7" x14ac:dyDescent="0.35">
      <c r="A158" s="90" t="str">
        <f>IF(LoanIsNotPaid*LoanIsGood,PaymentNumber,"")</f>
        <v/>
      </c>
      <c r="B158" s="91" t="str">
        <f>IF(LoanIsNotPaid*LoanIsGood,PaymentDate,"")</f>
        <v/>
      </c>
      <c r="C158" s="92" t="str">
        <f>IF(LoanIsNotPaid*LoanIsGood,LoanValue,"")</f>
        <v/>
      </c>
      <c r="D158" s="92" t="str">
        <f>IF(LoanIsNotPaid*LoanIsGood,MonthlyPayment,"")</f>
        <v/>
      </c>
      <c r="E158" s="92" t="str">
        <f>IF(LoanIsNotPaid*LoanIsGood,Principal,"")</f>
        <v/>
      </c>
      <c r="F158" s="92" t="str">
        <f>IF(LoanIsNotPaid*LoanIsGood,InterestAmt,"")</f>
        <v/>
      </c>
      <c r="G158" s="92" t="str">
        <f>IF(LoanIsNotPaid*LoanIsGood,EndingBalance,"")</f>
        <v/>
      </c>
    </row>
    <row r="159" spans="1:7" x14ac:dyDescent="0.35">
      <c r="A159" s="90" t="str">
        <f>IF(LoanIsNotPaid*LoanIsGood,PaymentNumber,"")</f>
        <v/>
      </c>
      <c r="B159" s="91" t="str">
        <f>IF(LoanIsNotPaid*LoanIsGood,PaymentDate,"")</f>
        <v/>
      </c>
      <c r="C159" s="92" t="str">
        <f>IF(LoanIsNotPaid*LoanIsGood,LoanValue,"")</f>
        <v/>
      </c>
      <c r="D159" s="92" t="str">
        <f>IF(LoanIsNotPaid*LoanIsGood,MonthlyPayment,"")</f>
        <v/>
      </c>
      <c r="E159" s="92" t="str">
        <f>IF(LoanIsNotPaid*LoanIsGood,Principal,"")</f>
        <v/>
      </c>
      <c r="F159" s="92" t="str">
        <f>IF(LoanIsNotPaid*LoanIsGood,InterestAmt,"")</f>
        <v/>
      </c>
      <c r="G159" s="92" t="str">
        <f>IF(LoanIsNotPaid*LoanIsGood,EndingBalance,"")</f>
        <v/>
      </c>
    </row>
    <row r="160" spans="1:7" x14ac:dyDescent="0.35">
      <c r="A160" s="90" t="str">
        <f>IF(LoanIsNotPaid*LoanIsGood,PaymentNumber,"")</f>
        <v/>
      </c>
      <c r="B160" s="91" t="str">
        <f>IF(LoanIsNotPaid*LoanIsGood,PaymentDate,"")</f>
        <v/>
      </c>
      <c r="C160" s="92" t="str">
        <f>IF(LoanIsNotPaid*LoanIsGood,LoanValue,"")</f>
        <v/>
      </c>
      <c r="D160" s="92" t="str">
        <f>IF(LoanIsNotPaid*LoanIsGood,MonthlyPayment,"")</f>
        <v/>
      </c>
      <c r="E160" s="92" t="str">
        <f>IF(LoanIsNotPaid*LoanIsGood,Principal,"")</f>
        <v/>
      </c>
      <c r="F160" s="92" t="str">
        <f>IF(LoanIsNotPaid*LoanIsGood,InterestAmt,"")</f>
        <v/>
      </c>
      <c r="G160" s="92" t="str">
        <f>IF(LoanIsNotPaid*LoanIsGood,EndingBalance,"")</f>
        <v/>
      </c>
    </row>
    <row r="161" spans="1:7" x14ac:dyDescent="0.35">
      <c r="A161" s="90" t="str">
        <f>IF(LoanIsNotPaid*LoanIsGood,PaymentNumber,"")</f>
        <v/>
      </c>
      <c r="B161" s="91" t="str">
        <f>IF(LoanIsNotPaid*LoanIsGood,PaymentDate,"")</f>
        <v/>
      </c>
      <c r="C161" s="92" t="str">
        <f>IF(LoanIsNotPaid*LoanIsGood,LoanValue,"")</f>
        <v/>
      </c>
      <c r="D161" s="92" t="str">
        <f>IF(LoanIsNotPaid*LoanIsGood,MonthlyPayment,"")</f>
        <v/>
      </c>
      <c r="E161" s="92" t="str">
        <f>IF(LoanIsNotPaid*LoanIsGood,Principal,"")</f>
        <v/>
      </c>
      <c r="F161" s="92" t="str">
        <f>IF(LoanIsNotPaid*LoanIsGood,InterestAmt,"")</f>
        <v/>
      </c>
      <c r="G161" s="92" t="str">
        <f>IF(LoanIsNotPaid*LoanIsGood,EndingBalance,"")</f>
        <v/>
      </c>
    </row>
    <row r="162" spans="1:7" x14ac:dyDescent="0.35">
      <c r="A162" s="90" t="str">
        <f>IF(LoanIsNotPaid*LoanIsGood,PaymentNumber,"")</f>
        <v/>
      </c>
      <c r="B162" s="91" t="str">
        <f>IF(LoanIsNotPaid*LoanIsGood,PaymentDate,"")</f>
        <v/>
      </c>
      <c r="C162" s="92" t="str">
        <f>IF(LoanIsNotPaid*LoanIsGood,LoanValue,"")</f>
        <v/>
      </c>
      <c r="D162" s="92" t="str">
        <f>IF(LoanIsNotPaid*LoanIsGood,MonthlyPayment,"")</f>
        <v/>
      </c>
      <c r="E162" s="92" t="str">
        <f>IF(LoanIsNotPaid*LoanIsGood,Principal,"")</f>
        <v/>
      </c>
      <c r="F162" s="92" t="str">
        <f>IF(LoanIsNotPaid*LoanIsGood,InterestAmt,"")</f>
        <v/>
      </c>
      <c r="G162" s="92" t="str">
        <f>IF(LoanIsNotPaid*LoanIsGood,EndingBalance,"")</f>
        <v/>
      </c>
    </row>
    <row r="163" spans="1:7" x14ac:dyDescent="0.35">
      <c r="A163" s="90" t="str">
        <f>IF(LoanIsNotPaid*LoanIsGood,PaymentNumber,"")</f>
        <v/>
      </c>
      <c r="B163" s="91" t="str">
        <f>IF(LoanIsNotPaid*LoanIsGood,PaymentDate,"")</f>
        <v/>
      </c>
      <c r="C163" s="92" t="str">
        <f>IF(LoanIsNotPaid*LoanIsGood,LoanValue,"")</f>
        <v/>
      </c>
      <c r="D163" s="92" t="str">
        <f>IF(LoanIsNotPaid*LoanIsGood,MonthlyPayment,"")</f>
        <v/>
      </c>
      <c r="E163" s="92" t="str">
        <f>IF(LoanIsNotPaid*LoanIsGood,Principal,"")</f>
        <v/>
      </c>
      <c r="F163" s="92" t="str">
        <f>IF(LoanIsNotPaid*LoanIsGood,InterestAmt,"")</f>
        <v/>
      </c>
      <c r="G163" s="92" t="str">
        <f>IF(LoanIsNotPaid*LoanIsGood,EndingBalance,"")</f>
        <v/>
      </c>
    </row>
    <row r="164" spans="1:7" x14ac:dyDescent="0.35">
      <c r="A164" s="90" t="str">
        <f>IF(LoanIsNotPaid*LoanIsGood,PaymentNumber,"")</f>
        <v/>
      </c>
      <c r="B164" s="91" t="str">
        <f>IF(LoanIsNotPaid*LoanIsGood,PaymentDate,"")</f>
        <v/>
      </c>
      <c r="C164" s="92" t="str">
        <f>IF(LoanIsNotPaid*LoanIsGood,LoanValue,"")</f>
        <v/>
      </c>
      <c r="D164" s="92" t="str">
        <f>IF(LoanIsNotPaid*LoanIsGood,MonthlyPayment,"")</f>
        <v/>
      </c>
      <c r="E164" s="92" t="str">
        <f>IF(LoanIsNotPaid*LoanIsGood,Principal,"")</f>
        <v/>
      </c>
      <c r="F164" s="92" t="str">
        <f>IF(LoanIsNotPaid*LoanIsGood,InterestAmt,"")</f>
        <v/>
      </c>
      <c r="G164" s="92" t="str">
        <f>IF(LoanIsNotPaid*LoanIsGood,EndingBalance,"")</f>
        <v/>
      </c>
    </row>
    <row r="165" spans="1:7" x14ac:dyDescent="0.35">
      <c r="A165" s="90" t="str">
        <f>IF(LoanIsNotPaid*LoanIsGood,PaymentNumber,"")</f>
        <v/>
      </c>
      <c r="B165" s="91" t="str">
        <f>IF(LoanIsNotPaid*LoanIsGood,PaymentDate,"")</f>
        <v/>
      </c>
      <c r="C165" s="92" t="str">
        <f>IF(LoanIsNotPaid*LoanIsGood,LoanValue,"")</f>
        <v/>
      </c>
      <c r="D165" s="92" t="str">
        <f>IF(LoanIsNotPaid*LoanIsGood,MonthlyPayment,"")</f>
        <v/>
      </c>
      <c r="E165" s="92" t="str">
        <f>IF(LoanIsNotPaid*LoanIsGood,Principal,"")</f>
        <v/>
      </c>
      <c r="F165" s="92" t="str">
        <f>IF(LoanIsNotPaid*LoanIsGood,InterestAmt,"")</f>
        <v/>
      </c>
      <c r="G165" s="92" t="str">
        <f>IF(LoanIsNotPaid*LoanIsGood,EndingBalance,"")</f>
        <v/>
      </c>
    </row>
    <row r="166" spans="1:7" x14ac:dyDescent="0.35">
      <c r="A166" s="90" t="str">
        <f>IF(LoanIsNotPaid*LoanIsGood,PaymentNumber,"")</f>
        <v/>
      </c>
      <c r="B166" s="91" t="str">
        <f>IF(LoanIsNotPaid*LoanIsGood,PaymentDate,"")</f>
        <v/>
      </c>
      <c r="C166" s="92" t="str">
        <f>IF(LoanIsNotPaid*LoanIsGood,LoanValue,"")</f>
        <v/>
      </c>
      <c r="D166" s="92" t="str">
        <f>IF(LoanIsNotPaid*LoanIsGood,MonthlyPayment,"")</f>
        <v/>
      </c>
      <c r="E166" s="92" t="str">
        <f>IF(LoanIsNotPaid*LoanIsGood,Principal,"")</f>
        <v/>
      </c>
      <c r="F166" s="92" t="str">
        <f>IF(LoanIsNotPaid*LoanIsGood,InterestAmt,"")</f>
        <v/>
      </c>
      <c r="G166" s="92" t="str">
        <f>IF(LoanIsNotPaid*LoanIsGood,EndingBalance,"")</f>
        <v/>
      </c>
    </row>
    <row r="167" spans="1:7" x14ac:dyDescent="0.35">
      <c r="A167" s="90" t="str">
        <f>IF(LoanIsNotPaid*LoanIsGood,PaymentNumber,"")</f>
        <v/>
      </c>
      <c r="B167" s="91" t="str">
        <f>IF(LoanIsNotPaid*LoanIsGood,PaymentDate,"")</f>
        <v/>
      </c>
      <c r="C167" s="92" t="str">
        <f>IF(LoanIsNotPaid*LoanIsGood,LoanValue,"")</f>
        <v/>
      </c>
      <c r="D167" s="92" t="str">
        <f>IF(LoanIsNotPaid*LoanIsGood,MonthlyPayment,"")</f>
        <v/>
      </c>
      <c r="E167" s="92" t="str">
        <f>IF(LoanIsNotPaid*LoanIsGood,Principal,"")</f>
        <v/>
      </c>
      <c r="F167" s="92" t="str">
        <f>IF(LoanIsNotPaid*LoanIsGood,InterestAmt,"")</f>
        <v/>
      </c>
      <c r="G167" s="92" t="str">
        <f>IF(LoanIsNotPaid*LoanIsGood,EndingBalance,"")</f>
        <v/>
      </c>
    </row>
    <row r="168" spans="1:7" x14ac:dyDescent="0.35">
      <c r="A168" s="90" t="str">
        <f>IF(LoanIsNotPaid*LoanIsGood,PaymentNumber,"")</f>
        <v/>
      </c>
      <c r="B168" s="91" t="str">
        <f>IF(LoanIsNotPaid*LoanIsGood,PaymentDate,"")</f>
        <v/>
      </c>
      <c r="C168" s="92" t="str">
        <f>IF(LoanIsNotPaid*LoanIsGood,LoanValue,"")</f>
        <v/>
      </c>
      <c r="D168" s="92" t="str">
        <f>IF(LoanIsNotPaid*LoanIsGood,MonthlyPayment,"")</f>
        <v/>
      </c>
      <c r="E168" s="92" t="str">
        <f>IF(LoanIsNotPaid*LoanIsGood,Principal,"")</f>
        <v/>
      </c>
      <c r="F168" s="92" t="str">
        <f>IF(LoanIsNotPaid*LoanIsGood,InterestAmt,"")</f>
        <v/>
      </c>
      <c r="G168" s="92" t="str">
        <f>IF(LoanIsNotPaid*LoanIsGood,EndingBalance,"")</f>
        <v/>
      </c>
    </row>
    <row r="169" spans="1:7" x14ac:dyDescent="0.35">
      <c r="A169" s="90" t="str">
        <f>IF(LoanIsNotPaid*LoanIsGood,PaymentNumber,"")</f>
        <v/>
      </c>
      <c r="B169" s="91" t="str">
        <f>IF(LoanIsNotPaid*LoanIsGood,PaymentDate,"")</f>
        <v/>
      </c>
      <c r="C169" s="92" t="str">
        <f>IF(LoanIsNotPaid*LoanIsGood,LoanValue,"")</f>
        <v/>
      </c>
      <c r="D169" s="92" t="str">
        <f>IF(LoanIsNotPaid*LoanIsGood,MonthlyPayment,"")</f>
        <v/>
      </c>
      <c r="E169" s="92" t="str">
        <f>IF(LoanIsNotPaid*LoanIsGood,Principal,"")</f>
        <v/>
      </c>
      <c r="F169" s="92" t="str">
        <f>IF(LoanIsNotPaid*LoanIsGood,InterestAmt,"")</f>
        <v/>
      </c>
      <c r="G169" s="92" t="str">
        <f>IF(LoanIsNotPaid*LoanIsGood,EndingBalance,"")</f>
        <v/>
      </c>
    </row>
    <row r="170" spans="1:7" x14ac:dyDescent="0.35">
      <c r="A170" s="90" t="str">
        <f>IF(LoanIsNotPaid*LoanIsGood,PaymentNumber,"")</f>
        <v/>
      </c>
      <c r="B170" s="91" t="str">
        <f>IF(LoanIsNotPaid*LoanIsGood,PaymentDate,"")</f>
        <v/>
      </c>
      <c r="C170" s="92" t="str">
        <f>IF(LoanIsNotPaid*LoanIsGood,LoanValue,"")</f>
        <v/>
      </c>
      <c r="D170" s="92" t="str">
        <f>IF(LoanIsNotPaid*LoanIsGood,MonthlyPayment,"")</f>
        <v/>
      </c>
      <c r="E170" s="92" t="str">
        <f>IF(LoanIsNotPaid*LoanIsGood,Principal,"")</f>
        <v/>
      </c>
      <c r="F170" s="92" t="str">
        <f>IF(LoanIsNotPaid*LoanIsGood,InterestAmt,"")</f>
        <v/>
      </c>
      <c r="G170" s="92" t="str">
        <f>IF(LoanIsNotPaid*LoanIsGood,EndingBalance,"")</f>
        <v/>
      </c>
    </row>
    <row r="171" spans="1:7" x14ac:dyDescent="0.35">
      <c r="A171" s="90" t="str">
        <f>IF(LoanIsNotPaid*LoanIsGood,PaymentNumber,"")</f>
        <v/>
      </c>
      <c r="B171" s="91" t="str">
        <f>IF(LoanIsNotPaid*LoanIsGood,PaymentDate,"")</f>
        <v/>
      </c>
      <c r="C171" s="92" t="str">
        <f>IF(LoanIsNotPaid*LoanIsGood,LoanValue,"")</f>
        <v/>
      </c>
      <c r="D171" s="92" t="str">
        <f>IF(LoanIsNotPaid*LoanIsGood,MonthlyPayment,"")</f>
        <v/>
      </c>
      <c r="E171" s="92" t="str">
        <f>IF(LoanIsNotPaid*LoanIsGood,Principal,"")</f>
        <v/>
      </c>
      <c r="F171" s="92" t="str">
        <f>IF(LoanIsNotPaid*LoanIsGood,InterestAmt,"")</f>
        <v/>
      </c>
      <c r="G171" s="92" t="str">
        <f>IF(LoanIsNotPaid*LoanIsGood,EndingBalance,"")</f>
        <v/>
      </c>
    </row>
    <row r="172" spans="1:7" x14ac:dyDescent="0.35">
      <c r="A172" s="90" t="str">
        <f>IF(LoanIsNotPaid*LoanIsGood,PaymentNumber,"")</f>
        <v/>
      </c>
      <c r="B172" s="91" t="str">
        <f>IF(LoanIsNotPaid*LoanIsGood,PaymentDate,"")</f>
        <v/>
      </c>
      <c r="C172" s="92" t="str">
        <f>IF(LoanIsNotPaid*LoanIsGood,LoanValue,"")</f>
        <v/>
      </c>
      <c r="D172" s="92" t="str">
        <f>IF(LoanIsNotPaid*LoanIsGood,MonthlyPayment,"")</f>
        <v/>
      </c>
      <c r="E172" s="92" t="str">
        <f>IF(LoanIsNotPaid*LoanIsGood,Principal,"")</f>
        <v/>
      </c>
      <c r="F172" s="92" t="str">
        <f>IF(LoanIsNotPaid*LoanIsGood,InterestAmt,"")</f>
        <v/>
      </c>
      <c r="G172" s="92" t="str">
        <f>IF(LoanIsNotPaid*LoanIsGood,EndingBalance,"")</f>
        <v/>
      </c>
    </row>
    <row r="173" spans="1:7" x14ac:dyDescent="0.35">
      <c r="A173" s="90" t="str">
        <f>IF(LoanIsNotPaid*LoanIsGood,PaymentNumber,"")</f>
        <v/>
      </c>
      <c r="B173" s="91" t="str">
        <f>IF(LoanIsNotPaid*LoanIsGood,PaymentDate,"")</f>
        <v/>
      </c>
      <c r="C173" s="92" t="str">
        <f>IF(LoanIsNotPaid*LoanIsGood,LoanValue,"")</f>
        <v/>
      </c>
      <c r="D173" s="92" t="str">
        <f>IF(LoanIsNotPaid*LoanIsGood,MonthlyPayment,"")</f>
        <v/>
      </c>
      <c r="E173" s="92" t="str">
        <f>IF(LoanIsNotPaid*LoanIsGood,Principal,"")</f>
        <v/>
      </c>
      <c r="F173" s="92" t="str">
        <f>IF(LoanIsNotPaid*LoanIsGood,InterestAmt,"")</f>
        <v/>
      </c>
      <c r="G173" s="92" t="str">
        <f>IF(LoanIsNotPaid*LoanIsGood,EndingBalance,"")</f>
        <v/>
      </c>
    </row>
    <row r="174" spans="1:7" x14ac:dyDescent="0.35">
      <c r="A174" s="90" t="str">
        <f>IF(LoanIsNotPaid*LoanIsGood,PaymentNumber,"")</f>
        <v/>
      </c>
      <c r="B174" s="91" t="str">
        <f>IF(LoanIsNotPaid*LoanIsGood,PaymentDate,"")</f>
        <v/>
      </c>
      <c r="C174" s="92" t="str">
        <f>IF(LoanIsNotPaid*LoanIsGood,LoanValue,"")</f>
        <v/>
      </c>
      <c r="D174" s="92" t="str">
        <f>IF(LoanIsNotPaid*LoanIsGood,MonthlyPayment,"")</f>
        <v/>
      </c>
      <c r="E174" s="92" t="str">
        <f>IF(LoanIsNotPaid*LoanIsGood,Principal,"")</f>
        <v/>
      </c>
      <c r="F174" s="92" t="str">
        <f>IF(LoanIsNotPaid*LoanIsGood,InterestAmt,"")</f>
        <v/>
      </c>
      <c r="G174" s="92" t="str">
        <f>IF(LoanIsNotPaid*LoanIsGood,EndingBalance,"")</f>
        <v/>
      </c>
    </row>
    <row r="175" spans="1:7" x14ac:dyDescent="0.35">
      <c r="A175" s="90" t="str">
        <f>IF(LoanIsNotPaid*LoanIsGood,PaymentNumber,"")</f>
        <v/>
      </c>
      <c r="B175" s="91" t="str">
        <f>IF(LoanIsNotPaid*LoanIsGood,PaymentDate,"")</f>
        <v/>
      </c>
      <c r="C175" s="92" t="str">
        <f>IF(LoanIsNotPaid*LoanIsGood,LoanValue,"")</f>
        <v/>
      </c>
      <c r="D175" s="92" t="str">
        <f>IF(LoanIsNotPaid*LoanIsGood,MonthlyPayment,"")</f>
        <v/>
      </c>
      <c r="E175" s="92" t="str">
        <f>IF(LoanIsNotPaid*LoanIsGood,Principal,"")</f>
        <v/>
      </c>
      <c r="F175" s="92" t="str">
        <f>IF(LoanIsNotPaid*LoanIsGood,InterestAmt,"")</f>
        <v/>
      </c>
      <c r="G175" s="92" t="str">
        <f>IF(LoanIsNotPaid*LoanIsGood,EndingBalance,"")</f>
        <v/>
      </c>
    </row>
    <row r="176" spans="1:7" x14ac:dyDescent="0.35">
      <c r="A176" s="90" t="str">
        <f>IF(LoanIsNotPaid*LoanIsGood,PaymentNumber,"")</f>
        <v/>
      </c>
      <c r="B176" s="91" t="str">
        <f>IF(LoanIsNotPaid*LoanIsGood,PaymentDate,"")</f>
        <v/>
      </c>
      <c r="C176" s="92" t="str">
        <f>IF(LoanIsNotPaid*LoanIsGood,LoanValue,"")</f>
        <v/>
      </c>
      <c r="D176" s="92" t="str">
        <f>IF(LoanIsNotPaid*LoanIsGood,MonthlyPayment,"")</f>
        <v/>
      </c>
      <c r="E176" s="92" t="str">
        <f>IF(LoanIsNotPaid*LoanIsGood,Principal,"")</f>
        <v/>
      </c>
      <c r="F176" s="92" t="str">
        <f>IF(LoanIsNotPaid*LoanIsGood,InterestAmt,"")</f>
        <v/>
      </c>
      <c r="G176" s="92" t="str">
        <f>IF(LoanIsNotPaid*LoanIsGood,EndingBalance,"")</f>
        <v/>
      </c>
    </row>
    <row r="177" spans="1:7" x14ac:dyDescent="0.35">
      <c r="A177" s="90" t="str">
        <f>IF(LoanIsNotPaid*LoanIsGood,PaymentNumber,"")</f>
        <v/>
      </c>
      <c r="B177" s="91" t="str">
        <f>IF(LoanIsNotPaid*LoanIsGood,PaymentDate,"")</f>
        <v/>
      </c>
      <c r="C177" s="92" t="str">
        <f>IF(LoanIsNotPaid*LoanIsGood,LoanValue,"")</f>
        <v/>
      </c>
      <c r="D177" s="92" t="str">
        <f>IF(LoanIsNotPaid*LoanIsGood,MonthlyPayment,"")</f>
        <v/>
      </c>
      <c r="E177" s="92" t="str">
        <f>IF(LoanIsNotPaid*LoanIsGood,Principal,"")</f>
        <v/>
      </c>
      <c r="F177" s="92" t="str">
        <f>IF(LoanIsNotPaid*LoanIsGood,InterestAmt,"")</f>
        <v/>
      </c>
      <c r="G177" s="92" t="str">
        <f>IF(LoanIsNotPaid*LoanIsGood,EndingBalance,"")</f>
        <v/>
      </c>
    </row>
    <row r="178" spans="1:7" x14ac:dyDescent="0.35">
      <c r="A178" s="90" t="str">
        <f>IF(LoanIsNotPaid*LoanIsGood,PaymentNumber,"")</f>
        <v/>
      </c>
      <c r="B178" s="91" t="str">
        <f>IF(LoanIsNotPaid*LoanIsGood,PaymentDate,"")</f>
        <v/>
      </c>
      <c r="C178" s="92" t="str">
        <f>IF(LoanIsNotPaid*LoanIsGood,LoanValue,"")</f>
        <v/>
      </c>
      <c r="D178" s="92" t="str">
        <f>IF(LoanIsNotPaid*LoanIsGood,MonthlyPayment,"")</f>
        <v/>
      </c>
      <c r="E178" s="92" t="str">
        <f>IF(LoanIsNotPaid*LoanIsGood,Principal,"")</f>
        <v/>
      </c>
      <c r="F178" s="92" t="str">
        <f>IF(LoanIsNotPaid*LoanIsGood,InterestAmt,"")</f>
        <v/>
      </c>
      <c r="G178" s="92" t="str">
        <f>IF(LoanIsNotPaid*LoanIsGood,EndingBalance,"")</f>
        <v/>
      </c>
    </row>
    <row r="179" spans="1:7" x14ac:dyDescent="0.35">
      <c r="A179" s="90" t="str">
        <f>IF(LoanIsNotPaid*LoanIsGood,PaymentNumber,"")</f>
        <v/>
      </c>
      <c r="B179" s="91" t="str">
        <f>IF(LoanIsNotPaid*LoanIsGood,PaymentDate,"")</f>
        <v/>
      </c>
      <c r="C179" s="92" t="str">
        <f>IF(LoanIsNotPaid*LoanIsGood,LoanValue,"")</f>
        <v/>
      </c>
      <c r="D179" s="92" t="str">
        <f>IF(LoanIsNotPaid*LoanIsGood,MonthlyPayment,"")</f>
        <v/>
      </c>
      <c r="E179" s="92" t="str">
        <f>IF(LoanIsNotPaid*LoanIsGood,Principal,"")</f>
        <v/>
      </c>
      <c r="F179" s="92" t="str">
        <f>IF(LoanIsNotPaid*LoanIsGood,InterestAmt,"")</f>
        <v/>
      </c>
      <c r="G179" s="92" t="str">
        <f>IF(LoanIsNotPaid*LoanIsGood,EndingBalance,"")</f>
        <v/>
      </c>
    </row>
    <row r="180" spans="1:7" x14ac:dyDescent="0.35">
      <c r="A180" s="90" t="str">
        <f>IF(LoanIsNotPaid*LoanIsGood,PaymentNumber,"")</f>
        <v/>
      </c>
      <c r="B180" s="91" t="str">
        <f>IF(LoanIsNotPaid*LoanIsGood,PaymentDate,"")</f>
        <v/>
      </c>
      <c r="C180" s="92" t="str">
        <f>IF(LoanIsNotPaid*LoanIsGood,LoanValue,"")</f>
        <v/>
      </c>
      <c r="D180" s="92" t="str">
        <f>IF(LoanIsNotPaid*LoanIsGood,MonthlyPayment,"")</f>
        <v/>
      </c>
      <c r="E180" s="92" t="str">
        <f>IF(LoanIsNotPaid*LoanIsGood,Principal,"")</f>
        <v/>
      </c>
      <c r="F180" s="92" t="str">
        <f>IF(LoanIsNotPaid*LoanIsGood,InterestAmt,"")</f>
        <v/>
      </c>
      <c r="G180" s="92" t="str">
        <f>IF(LoanIsNotPaid*LoanIsGood,EndingBalance,"")</f>
        <v/>
      </c>
    </row>
    <row r="181" spans="1:7" x14ac:dyDescent="0.35">
      <c r="A181" s="90" t="str">
        <f>IF(LoanIsNotPaid*LoanIsGood,PaymentNumber,"")</f>
        <v/>
      </c>
      <c r="B181" s="91" t="str">
        <f>IF(LoanIsNotPaid*LoanIsGood,PaymentDate,"")</f>
        <v/>
      </c>
      <c r="C181" s="92" t="str">
        <f>IF(LoanIsNotPaid*LoanIsGood,LoanValue,"")</f>
        <v/>
      </c>
      <c r="D181" s="92" t="str">
        <f>IF(LoanIsNotPaid*LoanIsGood,MonthlyPayment,"")</f>
        <v/>
      </c>
      <c r="E181" s="92" t="str">
        <f>IF(LoanIsNotPaid*LoanIsGood,Principal,"")</f>
        <v/>
      </c>
      <c r="F181" s="92" t="str">
        <f>IF(LoanIsNotPaid*LoanIsGood,InterestAmt,"")</f>
        <v/>
      </c>
      <c r="G181" s="92" t="str">
        <f>IF(LoanIsNotPaid*LoanIsGood,EndingBalance,"")</f>
        <v/>
      </c>
    </row>
    <row r="182" spans="1:7" x14ac:dyDescent="0.35">
      <c r="A182" s="90" t="str">
        <f>IF(LoanIsNotPaid*LoanIsGood,PaymentNumber,"")</f>
        <v/>
      </c>
      <c r="B182" s="91" t="str">
        <f>IF(LoanIsNotPaid*LoanIsGood,PaymentDate,"")</f>
        <v/>
      </c>
      <c r="C182" s="92" t="str">
        <f>IF(LoanIsNotPaid*LoanIsGood,LoanValue,"")</f>
        <v/>
      </c>
      <c r="D182" s="92" t="str">
        <f>IF(LoanIsNotPaid*LoanIsGood,MonthlyPayment,"")</f>
        <v/>
      </c>
      <c r="E182" s="92" t="str">
        <f>IF(LoanIsNotPaid*LoanIsGood,Principal,"")</f>
        <v/>
      </c>
      <c r="F182" s="92" t="str">
        <f>IF(LoanIsNotPaid*LoanIsGood,InterestAmt,"")</f>
        <v/>
      </c>
      <c r="G182" s="92" t="str">
        <f>IF(LoanIsNotPaid*LoanIsGood,EndingBalance,"")</f>
        <v/>
      </c>
    </row>
    <row r="183" spans="1:7" x14ac:dyDescent="0.35">
      <c r="A183" s="90" t="str">
        <f>IF(LoanIsNotPaid*LoanIsGood,PaymentNumber,"")</f>
        <v/>
      </c>
      <c r="B183" s="91" t="str">
        <f>IF(LoanIsNotPaid*LoanIsGood,PaymentDate,"")</f>
        <v/>
      </c>
      <c r="C183" s="92" t="str">
        <f>IF(LoanIsNotPaid*LoanIsGood,LoanValue,"")</f>
        <v/>
      </c>
      <c r="D183" s="92" t="str">
        <f>IF(LoanIsNotPaid*LoanIsGood,MonthlyPayment,"")</f>
        <v/>
      </c>
      <c r="E183" s="92" t="str">
        <f>IF(LoanIsNotPaid*LoanIsGood,Principal,"")</f>
        <v/>
      </c>
      <c r="F183" s="92" t="str">
        <f>IF(LoanIsNotPaid*LoanIsGood,InterestAmt,"")</f>
        <v/>
      </c>
      <c r="G183" s="92" t="str">
        <f>IF(LoanIsNotPaid*LoanIsGood,EndingBalance,"")</f>
        <v/>
      </c>
    </row>
    <row r="184" spans="1:7" x14ac:dyDescent="0.35">
      <c r="A184" s="90" t="str">
        <f>IF(LoanIsNotPaid*LoanIsGood,PaymentNumber,"")</f>
        <v/>
      </c>
      <c r="B184" s="91" t="str">
        <f>IF(LoanIsNotPaid*LoanIsGood,PaymentDate,"")</f>
        <v/>
      </c>
      <c r="C184" s="92" t="str">
        <f>IF(LoanIsNotPaid*LoanIsGood,LoanValue,"")</f>
        <v/>
      </c>
      <c r="D184" s="92" t="str">
        <f>IF(LoanIsNotPaid*LoanIsGood,MonthlyPayment,"")</f>
        <v/>
      </c>
      <c r="E184" s="92" t="str">
        <f>IF(LoanIsNotPaid*LoanIsGood,Principal,"")</f>
        <v/>
      </c>
      <c r="F184" s="92" t="str">
        <f>IF(LoanIsNotPaid*LoanIsGood,InterestAmt,"")</f>
        <v/>
      </c>
      <c r="G184" s="92" t="str">
        <f>IF(LoanIsNotPaid*LoanIsGood,EndingBalance,"")</f>
        <v/>
      </c>
    </row>
    <row r="185" spans="1:7" x14ac:dyDescent="0.35">
      <c r="A185" s="90" t="str">
        <f>IF(LoanIsNotPaid*LoanIsGood,PaymentNumber,"")</f>
        <v/>
      </c>
      <c r="B185" s="91" t="str">
        <f>IF(LoanIsNotPaid*LoanIsGood,PaymentDate,"")</f>
        <v/>
      </c>
      <c r="C185" s="92" t="str">
        <f>IF(LoanIsNotPaid*LoanIsGood,LoanValue,"")</f>
        <v/>
      </c>
      <c r="D185" s="92" t="str">
        <f>IF(LoanIsNotPaid*LoanIsGood,MonthlyPayment,"")</f>
        <v/>
      </c>
      <c r="E185" s="92" t="str">
        <f>IF(LoanIsNotPaid*LoanIsGood,Principal,"")</f>
        <v/>
      </c>
      <c r="F185" s="92" t="str">
        <f>IF(LoanIsNotPaid*LoanIsGood,InterestAmt,"")</f>
        <v/>
      </c>
      <c r="G185" s="92" t="str">
        <f>IF(LoanIsNotPaid*LoanIsGood,EndingBalance,"")</f>
        <v/>
      </c>
    </row>
    <row r="186" spans="1:7" x14ac:dyDescent="0.35">
      <c r="A186" s="90" t="str">
        <f>IF(LoanIsNotPaid*LoanIsGood,PaymentNumber,"")</f>
        <v/>
      </c>
      <c r="B186" s="91" t="str">
        <f>IF(LoanIsNotPaid*LoanIsGood,PaymentDate,"")</f>
        <v/>
      </c>
      <c r="C186" s="92" t="str">
        <f>IF(LoanIsNotPaid*LoanIsGood,LoanValue,"")</f>
        <v/>
      </c>
      <c r="D186" s="92" t="str">
        <f>IF(LoanIsNotPaid*LoanIsGood,MonthlyPayment,"")</f>
        <v/>
      </c>
      <c r="E186" s="92" t="str">
        <f>IF(LoanIsNotPaid*LoanIsGood,Principal,"")</f>
        <v/>
      </c>
      <c r="F186" s="92" t="str">
        <f>IF(LoanIsNotPaid*LoanIsGood,InterestAmt,"")</f>
        <v/>
      </c>
      <c r="G186" s="92" t="str">
        <f>IF(LoanIsNotPaid*LoanIsGood,EndingBalance,"")</f>
        <v/>
      </c>
    </row>
    <row r="187" spans="1:7" x14ac:dyDescent="0.35">
      <c r="A187" s="90" t="str">
        <f>IF(LoanIsNotPaid*LoanIsGood,PaymentNumber,"")</f>
        <v/>
      </c>
      <c r="B187" s="91" t="str">
        <f>IF(LoanIsNotPaid*LoanIsGood,PaymentDate,"")</f>
        <v/>
      </c>
      <c r="C187" s="92" t="str">
        <f>IF(LoanIsNotPaid*LoanIsGood,LoanValue,"")</f>
        <v/>
      </c>
      <c r="D187" s="92" t="str">
        <f>IF(LoanIsNotPaid*LoanIsGood,MonthlyPayment,"")</f>
        <v/>
      </c>
      <c r="E187" s="92" t="str">
        <f>IF(LoanIsNotPaid*LoanIsGood,Principal,"")</f>
        <v/>
      </c>
      <c r="F187" s="92" t="str">
        <f>IF(LoanIsNotPaid*LoanIsGood,InterestAmt,"")</f>
        <v/>
      </c>
      <c r="G187" s="92" t="str">
        <f>IF(LoanIsNotPaid*LoanIsGood,EndingBalance,"")</f>
        <v/>
      </c>
    </row>
    <row r="188" spans="1:7" x14ac:dyDescent="0.35">
      <c r="A188" s="90" t="str">
        <f>IF(LoanIsNotPaid*LoanIsGood,PaymentNumber,"")</f>
        <v/>
      </c>
      <c r="B188" s="91" t="str">
        <f>IF(LoanIsNotPaid*LoanIsGood,PaymentDate,"")</f>
        <v/>
      </c>
      <c r="C188" s="92" t="str">
        <f>IF(LoanIsNotPaid*LoanIsGood,LoanValue,"")</f>
        <v/>
      </c>
      <c r="D188" s="92" t="str">
        <f>IF(LoanIsNotPaid*LoanIsGood,MonthlyPayment,"")</f>
        <v/>
      </c>
      <c r="E188" s="92" t="str">
        <f>IF(LoanIsNotPaid*LoanIsGood,Principal,"")</f>
        <v/>
      </c>
      <c r="F188" s="92" t="str">
        <f>IF(LoanIsNotPaid*LoanIsGood,InterestAmt,"")</f>
        <v/>
      </c>
      <c r="G188" s="92" t="str">
        <f>IF(LoanIsNotPaid*LoanIsGood,EndingBalance,"")</f>
        <v/>
      </c>
    </row>
    <row r="189" spans="1:7" x14ac:dyDescent="0.35">
      <c r="A189" s="90" t="str">
        <f>IF(LoanIsNotPaid*LoanIsGood,PaymentNumber,"")</f>
        <v/>
      </c>
      <c r="B189" s="91" t="str">
        <f>IF(LoanIsNotPaid*LoanIsGood,PaymentDate,"")</f>
        <v/>
      </c>
      <c r="C189" s="92" t="str">
        <f>IF(LoanIsNotPaid*LoanIsGood,LoanValue,"")</f>
        <v/>
      </c>
      <c r="D189" s="92" t="str">
        <f>IF(LoanIsNotPaid*LoanIsGood,MonthlyPayment,"")</f>
        <v/>
      </c>
      <c r="E189" s="92" t="str">
        <f>IF(LoanIsNotPaid*LoanIsGood,Principal,"")</f>
        <v/>
      </c>
      <c r="F189" s="92" t="str">
        <f>IF(LoanIsNotPaid*LoanIsGood,InterestAmt,"")</f>
        <v/>
      </c>
      <c r="G189" s="92" t="str">
        <f>IF(LoanIsNotPaid*LoanIsGood,EndingBalance,"")</f>
        <v/>
      </c>
    </row>
    <row r="190" spans="1:7" x14ac:dyDescent="0.35">
      <c r="A190" s="90" t="str">
        <f>IF(LoanIsNotPaid*LoanIsGood,PaymentNumber,"")</f>
        <v/>
      </c>
      <c r="B190" s="91" t="str">
        <f>IF(LoanIsNotPaid*LoanIsGood,PaymentDate,"")</f>
        <v/>
      </c>
      <c r="C190" s="92" t="str">
        <f>IF(LoanIsNotPaid*LoanIsGood,LoanValue,"")</f>
        <v/>
      </c>
      <c r="D190" s="92" t="str">
        <f>IF(LoanIsNotPaid*LoanIsGood,MonthlyPayment,"")</f>
        <v/>
      </c>
      <c r="E190" s="92" t="str">
        <f>IF(LoanIsNotPaid*LoanIsGood,Principal,"")</f>
        <v/>
      </c>
      <c r="F190" s="92" t="str">
        <f>IF(LoanIsNotPaid*LoanIsGood,InterestAmt,"")</f>
        <v/>
      </c>
      <c r="G190" s="92" t="str">
        <f>IF(LoanIsNotPaid*LoanIsGood,EndingBalance,"")</f>
        <v/>
      </c>
    </row>
    <row r="191" spans="1:7" x14ac:dyDescent="0.35">
      <c r="A191" s="90" t="str">
        <f>IF(LoanIsNotPaid*LoanIsGood,PaymentNumber,"")</f>
        <v/>
      </c>
      <c r="B191" s="91" t="str">
        <f>IF(LoanIsNotPaid*LoanIsGood,PaymentDate,"")</f>
        <v/>
      </c>
      <c r="C191" s="92" t="str">
        <f>IF(LoanIsNotPaid*LoanIsGood,LoanValue,"")</f>
        <v/>
      </c>
      <c r="D191" s="92" t="str">
        <f>IF(LoanIsNotPaid*LoanIsGood,MonthlyPayment,"")</f>
        <v/>
      </c>
      <c r="E191" s="92" t="str">
        <f>IF(LoanIsNotPaid*LoanIsGood,Principal,"")</f>
        <v/>
      </c>
      <c r="F191" s="92" t="str">
        <f>IF(LoanIsNotPaid*LoanIsGood,InterestAmt,"")</f>
        <v/>
      </c>
      <c r="G191" s="92" t="str">
        <f>IF(LoanIsNotPaid*LoanIsGood,EndingBalance,"")</f>
        <v/>
      </c>
    </row>
    <row r="192" spans="1:7" x14ac:dyDescent="0.35">
      <c r="A192" s="90" t="str">
        <f>IF(LoanIsNotPaid*LoanIsGood,PaymentNumber,"")</f>
        <v/>
      </c>
      <c r="B192" s="91" t="str">
        <f>IF(LoanIsNotPaid*LoanIsGood,PaymentDate,"")</f>
        <v/>
      </c>
      <c r="C192" s="92" t="str">
        <f>IF(LoanIsNotPaid*LoanIsGood,LoanValue,"")</f>
        <v/>
      </c>
      <c r="D192" s="92" t="str">
        <f>IF(LoanIsNotPaid*LoanIsGood,MonthlyPayment,"")</f>
        <v/>
      </c>
      <c r="E192" s="92" t="str">
        <f>IF(LoanIsNotPaid*LoanIsGood,Principal,"")</f>
        <v/>
      </c>
      <c r="F192" s="92" t="str">
        <f>IF(LoanIsNotPaid*LoanIsGood,InterestAmt,"")</f>
        <v/>
      </c>
      <c r="G192" s="92" t="str">
        <f>IF(LoanIsNotPaid*LoanIsGood,EndingBalance,"")</f>
        <v/>
      </c>
    </row>
    <row r="193" spans="1:7" x14ac:dyDescent="0.35">
      <c r="A193" s="90" t="str">
        <f>IF(LoanIsNotPaid*LoanIsGood,PaymentNumber,"")</f>
        <v/>
      </c>
      <c r="B193" s="91" t="str">
        <f>IF(LoanIsNotPaid*LoanIsGood,PaymentDate,"")</f>
        <v/>
      </c>
      <c r="C193" s="92" t="str">
        <f>IF(LoanIsNotPaid*LoanIsGood,LoanValue,"")</f>
        <v/>
      </c>
      <c r="D193" s="92" t="str">
        <f>IF(LoanIsNotPaid*LoanIsGood,MonthlyPayment,"")</f>
        <v/>
      </c>
      <c r="E193" s="92" t="str">
        <f>IF(LoanIsNotPaid*LoanIsGood,Principal,"")</f>
        <v/>
      </c>
      <c r="F193" s="92" t="str">
        <f>IF(LoanIsNotPaid*LoanIsGood,InterestAmt,"")</f>
        <v/>
      </c>
      <c r="G193" s="92" t="str">
        <f>IF(LoanIsNotPaid*LoanIsGood,EndingBalance,"")</f>
        <v/>
      </c>
    </row>
    <row r="194" spans="1:7" x14ac:dyDescent="0.35">
      <c r="A194" s="90" t="str">
        <f>IF(LoanIsNotPaid*LoanIsGood,PaymentNumber,"")</f>
        <v/>
      </c>
      <c r="B194" s="91" t="str">
        <f>IF(LoanIsNotPaid*LoanIsGood,PaymentDate,"")</f>
        <v/>
      </c>
      <c r="C194" s="92" t="str">
        <f>IF(LoanIsNotPaid*LoanIsGood,LoanValue,"")</f>
        <v/>
      </c>
      <c r="D194" s="92" t="str">
        <f>IF(LoanIsNotPaid*LoanIsGood,MonthlyPayment,"")</f>
        <v/>
      </c>
      <c r="E194" s="92" t="str">
        <f>IF(LoanIsNotPaid*LoanIsGood,Principal,"")</f>
        <v/>
      </c>
      <c r="F194" s="92" t="str">
        <f>IF(LoanIsNotPaid*LoanIsGood,InterestAmt,"")</f>
        <v/>
      </c>
      <c r="G194" s="92" t="str">
        <f>IF(LoanIsNotPaid*LoanIsGood,EndingBalance,"")</f>
        <v/>
      </c>
    </row>
    <row r="195" spans="1:7" x14ac:dyDescent="0.35">
      <c r="A195" s="90" t="str">
        <f>IF(LoanIsNotPaid*LoanIsGood,PaymentNumber,"")</f>
        <v/>
      </c>
      <c r="B195" s="91" t="str">
        <f>IF(LoanIsNotPaid*LoanIsGood,PaymentDate,"")</f>
        <v/>
      </c>
      <c r="C195" s="92" t="str">
        <f>IF(LoanIsNotPaid*LoanIsGood,LoanValue,"")</f>
        <v/>
      </c>
      <c r="D195" s="92" t="str">
        <f>IF(LoanIsNotPaid*LoanIsGood,MonthlyPayment,"")</f>
        <v/>
      </c>
      <c r="E195" s="92" t="str">
        <f>IF(LoanIsNotPaid*LoanIsGood,Principal,"")</f>
        <v/>
      </c>
      <c r="F195" s="92" t="str">
        <f>IF(LoanIsNotPaid*LoanIsGood,InterestAmt,"")</f>
        <v/>
      </c>
      <c r="G195" s="92" t="str">
        <f>IF(LoanIsNotPaid*LoanIsGood,EndingBalance,"")</f>
        <v/>
      </c>
    </row>
    <row r="196" spans="1:7" x14ac:dyDescent="0.35">
      <c r="A196" s="90" t="str">
        <f>IF(LoanIsNotPaid*LoanIsGood,PaymentNumber,"")</f>
        <v/>
      </c>
      <c r="B196" s="91" t="str">
        <f>IF(LoanIsNotPaid*LoanIsGood,PaymentDate,"")</f>
        <v/>
      </c>
      <c r="C196" s="92" t="str">
        <f>IF(LoanIsNotPaid*LoanIsGood,LoanValue,"")</f>
        <v/>
      </c>
      <c r="D196" s="92" t="str">
        <f>IF(LoanIsNotPaid*LoanIsGood,MonthlyPayment,"")</f>
        <v/>
      </c>
      <c r="E196" s="92" t="str">
        <f>IF(LoanIsNotPaid*LoanIsGood,Principal,"")</f>
        <v/>
      </c>
      <c r="F196" s="92" t="str">
        <f>IF(LoanIsNotPaid*LoanIsGood,InterestAmt,"")</f>
        <v/>
      </c>
      <c r="G196" s="92" t="str">
        <f>IF(LoanIsNotPaid*LoanIsGood,EndingBalance,"")</f>
        <v/>
      </c>
    </row>
    <row r="197" spans="1:7" x14ac:dyDescent="0.35">
      <c r="A197" s="90" t="str">
        <f>IF(LoanIsNotPaid*LoanIsGood,PaymentNumber,"")</f>
        <v/>
      </c>
      <c r="B197" s="91" t="str">
        <f>IF(LoanIsNotPaid*LoanIsGood,PaymentDate,"")</f>
        <v/>
      </c>
      <c r="C197" s="92" t="str">
        <f>IF(LoanIsNotPaid*LoanIsGood,LoanValue,"")</f>
        <v/>
      </c>
      <c r="D197" s="92" t="str">
        <f>IF(LoanIsNotPaid*LoanIsGood,MonthlyPayment,"")</f>
        <v/>
      </c>
      <c r="E197" s="92" t="str">
        <f>IF(LoanIsNotPaid*LoanIsGood,Principal,"")</f>
        <v/>
      </c>
      <c r="F197" s="92" t="str">
        <f>IF(LoanIsNotPaid*LoanIsGood,InterestAmt,"")</f>
        <v/>
      </c>
      <c r="G197" s="92" t="str">
        <f>IF(LoanIsNotPaid*LoanIsGood,EndingBalance,"")</f>
        <v/>
      </c>
    </row>
    <row r="198" spans="1:7" x14ac:dyDescent="0.35">
      <c r="A198" s="90" t="str">
        <f>IF(LoanIsNotPaid*LoanIsGood,PaymentNumber,"")</f>
        <v/>
      </c>
      <c r="B198" s="91" t="str">
        <f>IF(LoanIsNotPaid*LoanIsGood,PaymentDate,"")</f>
        <v/>
      </c>
      <c r="C198" s="92" t="str">
        <f>IF(LoanIsNotPaid*LoanIsGood,LoanValue,"")</f>
        <v/>
      </c>
      <c r="D198" s="92" t="str">
        <f>IF(LoanIsNotPaid*LoanIsGood,MonthlyPayment,"")</f>
        <v/>
      </c>
      <c r="E198" s="92" t="str">
        <f>IF(LoanIsNotPaid*LoanIsGood,Principal,"")</f>
        <v/>
      </c>
      <c r="F198" s="92" t="str">
        <f>IF(LoanIsNotPaid*LoanIsGood,InterestAmt,"")</f>
        <v/>
      </c>
      <c r="G198" s="92" t="str">
        <f>IF(LoanIsNotPaid*LoanIsGood,EndingBalance,"")</f>
        <v/>
      </c>
    </row>
    <row r="199" spans="1:7" x14ac:dyDescent="0.35">
      <c r="A199" s="90" t="str">
        <f>IF(LoanIsNotPaid*LoanIsGood,PaymentNumber,"")</f>
        <v/>
      </c>
      <c r="B199" s="91" t="str">
        <f>IF(LoanIsNotPaid*LoanIsGood,PaymentDate,"")</f>
        <v/>
      </c>
      <c r="C199" s="92" t="str">
        <f>IF(LoanIsNotPaid*LoanIsGood,LoanValue,"")</f>
        <v/>
      </c>
      <c r="D199" s="92" t="str">
        <f>IF(LoanIsNotPaid*LoanIsGood,MonthlyPayment,"")</f>
        <v/>
      </c>
      <c r="E199" s="92" t="str">
        <f>IF(LoanIsNotPaid*LoanIsGood,Principal,"")</f>
        <v/>
      </c>
      <c r="F199" s="92" t="str">
        <f>IF(LoanIsNotPaid*LoanIsGood,InterestAmt,"")</f>
        <v/>
      </c>
      <c r="G199" s="92" t="str">
        <f>IF(LoanIsNotPaid*LoanIsGood,EndingBalance,"")</f>
        <v/>
      </c>
    </row>
    <row r="200" spans="1:7" x14ac:dyDescent="0.35">
      <c r="A200" s="90" t="str">
        <f>IF(LoanIsNotPaid*LoanIsGood,PaymentNumber,"")</f>
        <v/>
      </c>
      <c r="B200" s="91" t="str">
        <f>IF(LoanIsNotPaid*LoanIsGood,PaymentDate,"")</f>
        <v/>
      </c>
      <c r="C200" s="92" t="str">
        <f>IF(LoanIsNotPaid*LoanIsGood,LoanValue,"")</f>
        <v/>
      </c>
      <c r="D200" s="92" t="str">
        <f>IF(LoanIsNotPaid*LoanIsGood,MonthlyPayment,"")</f>
        <v/>
      </c>
      <c r="E200" s="92" t="str">
        <f>IF(LoanIsNotPaid*LoanIsGood,Principal,"")</f>
        <v/>
      </c>
      <c r="F200" s="92" t="str">
        <f>IF(LoanIsNotPaid*LoanIsGood,InterestAmt,"")</f>
        <v/>
      </c>
      <c r="G200" s="92" t="str">
        <f>IF(LoanIsNotPaid*LoanIsGood,EndingBalance,"")</f>
        <v/>
      </c>
    </row>
    <row r="201" spans="1:7" x14ac:dyDescent="0.35">
      <c r="A201" s="90" t="str">
        <f>IF(LoanIsNotPaid*LoanIsGood,PaymentNumber,"")</f>
        <v/>
      </c>
      <c r="B201" s="91" t="str">
        <f>IF(LoanIsNotPaid*LoanIsGood,PaymentDate,"")</f>
        <v/>
      </c>
      <c r="C201" s="92" t="str">
        <f>IF(LoanIsNotPaid*LoanIsGood,LoanValue,"")</f>
        <v/>
      </c>
      <c r="D201" s="92" t="str">
        <f>IF(LoanIsNotPaid*LoanIsGood,MonthlyPayment,"")</f>
        <v/>
      </c>
      <c r="E201" s="92" t="str">
        <f>IF(LoanIsNotPaid*LoanIsGood,Principal,"")</f>
        <v/>
      </c>
      <c r="F201" s="92" t="str">
        <f>IF(LoanIsNotPaid*LoanIsGood,InterestAmt,"")</f>
        <v/>
      </c>
      <c r="G201" s="92" t="str">
        <f>IF(LoanIsNotPaid*LoanIsGood,EndingBalance,"")</f>
        <v/>
      </c>
    </row>
    <row r="202" spans="1:7" x14ac:dyDescent="0.35">
      <c r="A202" s="90" t="str">
        <f>IF(LoanIsNotPaid*LoanIsGood,PaymentNumber,"")</f>
        <v/>
      </c>
      <c r="B202" s="91" t="str">
        <f>IF(LoanIsNotPaid*LoanIsGood,PaymentDate,"")</f>
        <v/>
      </c>
      <c r="C202" s="92" t="str">
        <f>IF(LoanIsNotPaid*LoanIsGood,LoanValue,"")</f>
        <v/>
      </c>
      <c r="D202" s="92" t="str">
        <f>IF(LoanIsNotPaid*LoanIsGood,MonthlyPayment,"")</f>
        <v/>
      </c>
      <c r="E202" s="92" t="str">
        <f>IF(LoanIsNotPaid*LoanIsGood,Principal,"")</f>
        <v/>
      </c>
      <c r="F202" s="92" t="str">
        <f>IF(LoanIsNotPaid*LoanIsGood,InterestAmt,"")</f>
        <v/>
      </c>
      <c r="G202" s="92" t="str">
        <f>IF(LoanIsNotPaid*LoanIsGood,EndingBalance,"")</f>
        <v/>
      </c>
    </row>
    <row r="203" spans="1:7" x14ac:dyDescent="0.35">
      <c r="A203" s="90" t="str">
        <f>IF(LoanIsNotPaid*LoanIsGood,PaymentNumber,"")</f>
        <v/>
      </c>
      <c r="B203" s="91" t="str">
        <f>IF(LoanIsNotPaid*LoanIsGood,PaymentDate,"")</f>
        <v/>
      </c>
      <c r="C203" s="92" t="str">
        <f>IF(LoanIsNotPaid*LoanIsGood,LoanValue,"")</f>
        <v/>
      </c>
      <c r="D203" s="92" t="str">
        <f>IF(LoanIsNotPaid*LoanIsGood,MonthlyPayment,"")</f>
        <v/>
      </c>
      <c r="E203" s="92" t="str">
        <f>IF(LoanIsNotPaid*LoanIsGood,Principal,"")</f>
        <v/>
      </c>
      <c r="F203" s="92" t="str">
        <f>IF(LoanIsNotPaid*LoanIsGood,InterestAmt,"")</f>
        <v/>
      </c>
      <c r="G203" s="92" t="str">
        <f>IF(LoanIsNotPaid*LoanIsGood,EndingBalance,"")</f>
        <v/>
      </c>
    </row>
    <row r="204" spans="1:7" x14ac:dyDescent="0.35">
      <c r="A204" s="90" t="str">
        <f>IF(LoanIsNotPaid*LoanIsGood,PaymentNumber,"")</f>
        <v/>
      </c>
      <c r="B204" s="91" t="str">
        <f>IF(LoanIsNotPaid*LoanIsGood,PaymentDate,"")</f>
        <v/>
      </c>
      <c r="C204" s="92" t="str">
        <f>IF(LoanIsNotPaid*LoanIsGood,LoanValue,"")</f>
        <v/>
      </c>
      <c r="D204" s="92" t="str">
        <f>IF(LoanIsNotPaid*LoanIsGood,MonthlyPayment,"")</f>
        <v/>
      </c>
      <c r="E204" s="92" t="str">
        <f>IF(LoanIsNotPaid*LoanIsGood,Principal,"")</f>
        <v/>
      </c>
      <c r="F204" s="92" t="str">
        <f>IF(LoanIsNotPaid*LoanIsGood,InterestAmt,"")</f>
        <v/>
      </c>
      <c r="G204" s="92" t="str">
        <f>IF(LoanIsNotPaid*LoanIsGood,EndingBalance,"")</f>
        <v/>
      </c>
    </row>
    <row r="205" spans="1:7" x14ac:dyDescent="0.35">
      <c r="A205" s="90" t="str">
        <f>IF(LoanIsNotPaid*LoanIsGood,PaymentNumber,"")</f>
        <v/>
      </c>
      <c r="B205" s="91" t="str">
        <f>IF(LoanIsNotPaid*LoanIsGood,PaymentDate,"")</f>
        <v/>
      </c>
      <c r="C205" s="92" t="str">
        <f>IF(LoanIsNotPaid*LoanIsGood,LoanValue,"")</f>
        <v/>
      </c>
      <c r="D205" s="92" t="str">
        <f>IF(LoanIsNotPaid*LoanIsGood,MonthlyPayment,"")</f>
        <v/>
      </c>
      <c r="E205" s="92" t="str">
        <f>IF(LoanIsNotPaid*LoanIsGood,Principal,"")</f>
        <v/>
      </c>
      <c r="F205" s="92" t="str">
        <f>IF(LoanIsNotPaid*LoanIsGood,InterestAmt,"")</f>
        <v/>
      </c>
      <c r="G205" s="92" t="str">
        <f>IF(LoanIsNotPaid*LoanIsGood,EndingBalance,"")</f>
        <v/>
      </c>
    </row>
    <row r="206" spans="1:7" x14ac:dyDescent="0.35">
      <c r="A206" s="90" t="str">
        <f>IF(LoanIsNotPaid*LoanIsGood,PaymentNumber,"")</f>
        <v/>
      </c>
      <c r="B206" s="91" t="str">
        <f>IF(LoanIsNotPaid*LoanIsGood,PaymentDate,"")</f>
        <v/>
      </c>
      <c r="C206" s="92" t="str">
        <f>IF(LoanIsNotPaid*LoanIsGood,LoanValue,"")</f>
        <v/>
      </c>
      <c r="D206" s="92" t="str">
        <f>IF(LoanIsNotPaid*LoanIsGood,MonthlyPayment,"")</f>
        <v/>
      </c>
      <c r="E206" s="92" t="str">
        <f>IF(LoanIsNotPaid*LoanIsGood,Principal,"")</f>
        <v/>
      </c>
      <c r="F206" s="92" t="str">
        <f>IF(LoanIsNotPaid*LoanIsGood,InterestAmt,"")</f>
        <v/>
      </c>
      <c r="G206" s="92" t="str">
        <f>IF(LoanIsNotPaid*LoanIsGood,EndingBalance,"")</f>
        <v/>
      </c>
    </row>
    <row r="207" spans="1:7" x14ac:dyDescent="0.35">
      <c r="A207" s="90" t="str">
        <f>IF(LoanIsNotPaid*LoanIsGood,PaymentNumber,"")</f>
        <v/>
      </c>
      <c r="B207" s="91" t="str">
        <f>IF(LoanIsNotPaid*LoanIsGood,PaymentDate,"")</f>
        <v/>
      </c>
      <c r="C207" s="92" t="str">
        <f>IF(LoanIsNotPaid*LoanIsGood,LoanValue,"")</f>
        <v/>
      </c>
      <c r="D207" s="92" t="str">
        <f>IF(LoanIsNotPaid*LoanIsGood,MonthlyPayment,"")</f>
        <v/>
      </c>
      <c r="E207" s="92" t="str">
        <f>IF(LoanIsNotPaid*LoanIsGood,Principal,"")</f>
        <v/>
      </c>
      <c r="F207" s="92" t="str">
        <f>IF(LoanIsNotPaid*LoanIsGood,InterestAmt,"")</f>
        <v/>
      </c>
      <c r="G207" s="92" t="str">
        <f>IF(LoanIsNotPaid*LoanIsGood,EndingBalance,"")</f>
        <v/>
      </c>
    </row>
    <row r="208" spans="1:7" x14ac:dyDescent="0.35">
      <c r="A208" s="90" t="str">
        <f>IF(LoanIsNotPaid*LoanIsGood,PaymentNumber,"")</f>
        <v/>
      </c>
      <c r="B208" s="91" t="str">
        <f>IF(LoanIsNotPaid*LoanIsGood,PaymentDate,"")</f>
        <v/>
      </c>
      <c r="C208" s="92" t="str">
        <f>IF(LoanIsNotPaid*LoanIsGood,LoanValue,"")</f>
        <v/>
      </c>
      <c r="D208" s="92" t="str">
        <f>IF(LoanIsNotPaid*LoanIsGood,MonthlyPayment,"")</f>
        <v/>
      </c>
      <c r="E208" s="92" t="str">
        <f>IF(LoanIsNotPaid*LoanIsGood,Principal,"")</f>
        <v/>
      </c>
      <c r="F208" s="92" t="str">
        <f>IF(LoanIsNotPaid*LoanIsGood,InterestAmt,"")</f>
        <v/>
      </c>
      <c r="G208" s="92" t="str">
        <f>IF(LoanIsNotPaid*LoanIsGood,EndingBalance,"")</f>
        <v/>
      </c>
    </row>
    <row r="209" spans="1:7" x14ac:dyDescent="0.35">
      <c r="A209" s="90" t="str">
        <f>IF(LoanIsNotPaid*LoanIsGood,PaymentNumber,"")</f>
        <v/>
      </c>
      <c r="B209" s="91" t="str">
        <f>IF(LoanIsNotPaid*LoanIsGood,PaymentDate,"")</f>
        <v/>
      </c>
      <c r="C209" s="92" t="str">
        <f>IF(LoanIsNotPaid*LoanIsGood,LoanValue,"")</f>
        <v/>
      </c>
      <c r="D209" s="92" t="str">
        <f>IF(LoanIsNotPaid*LoanIsGood,MonthlyPayment,"")</f>
        <v/>
      </c>
      <c r="E209" s="92" t="str">
        <f>IF(LoanIsNotPaid*LoanIsGood,Principal,"")</f>
        <v/>
      </c>
      <c r="F209" s="92" t="str">
        <f>IF(LoanIsNotPaid*LoanIsGood,InterestAmt,"")</f>
        <v/>
      </c>
      <c r="G209" s="92" t="str">
        <f>IF(LoanIsNotPaid*LoanIsGood,EndingBalance,"")</f>
        <v/>
      </c>
    </row>
    <row r="210" spans="1:7" x14ac:dyDescent="0.35">
      <c r="A210" s="90" t="str">
        <f>IF(LoanIsNotPaid*LoanIsGood,PaymentNumber,"")</f>
        <v/>
      </c>
      <c r="B210" s="91" t="str">
        <f>IF(LoanIsNotPaid*LoanIsGood,PaymentDate,"")</f>
        <v/>
      </c>
      <c r="C210" s="92" t="str">
        <f>IF(LoanIsNotPaid*LoanIsGood,LoanValue,"")</f>
        <v/>
      </c>
      <c r="D210" s="92" t="str">
        <f>IF(LoanIsNotPaid*LoanIsGood,MonthlyPayment,"")</f>
        <v/>
      </c>
      <c r="E210" s="92" t="str">
        <f>IF(LoanIsNotPaid*LoanIsGood,Principal,"")</f>
        <v/>
      </c>
      <c r="F210" s="92" t="str">
        <f>IF(LoanIsNotPaid*LoanIsGood,InterestAmt,"")</f>
        <v/>
      </c>
      <c r="G210" s="92" t="str">
        <f>IF(LoanIsNotPaid*LoanIsGood,EndingBalance,"")</f>
        <v/>
      </c>
    </row>
    <row r="211" spans="1:7" x14ac:dyDescent="0.35">
      <c r="A211" s="90" t="str">
        <f>IF(LoanIsNotPaid*LoanIsGood,PaymentNumber,"")</f>
        <v/>
      </c>
      <c r="B211" s="91" t="str">
        <f>IF(LoanIsNotPaid*LoanIsGood,PaymentDate,"")</f>
        <v/>
      </c>
      <c r="C211" s="92" t="str">
        <f>IF(LoanIsNotPaid*LoanIsGood,LoanValue,"")</f>
        <v/>
      </c>
      <c r="D211" s="92" t="str">
        <f>IF(LoanIsNotPaid*LoanIsGood,MonthlyPayment,"")</f>
        <v/>
      </c>
      <c r="E211" s="92" t="str">
        <f>IF(LoanIsNotPaid*LoanIsGood,Principal,"")</f>
        <v/>
      </c>
      <c r="F211" s="92" t="str">
        <f>IF(LoanIsNotPaid*LoanIsGood,InterestAmt,"")</f>
        <v/>
      </c>
      <c r="G211" s="92" t="str">
        <f>IF(LoanIsNotPaid*LoanIsGood,EndingBalance,"")</f>
        <v/>
      </c>
    </row>
    <row r="212" spans="1:7" x14ac:dyDescent="0.35">
      <c r="A212" s="90" t="str">
        <f>IF(LoanIsNotPaid*LoanIsGood,PaymentNumber,"")</f>
        <v/>
      </c>
      <c r="B212" s="91" t="str">
        <f>IF(LoanIsNotPaid*LoanIsGood,PaymentDate,"")</f>
        <v/>
      </c>
      <c r="C212" s="92" t="str">
        <f>IF(LoanIsNotPaid*LoanIsGood,LoanValue,"")</f>
        <v/>
      </c>
      <c r="D212" s="92" t="str">
        <f>IF(LoanIsNotPaid*LoanIsGood,MonthlyPayment,"")</f>
        <v/>
      </c>
      <c r="E212" s="92" t="str">
        <f>IF(LoanIsNotPaid*LoanIsGood,Principal,"")</f>
        <v/>
      </c>
      <c r="F212" s="92" t="str">
        <f>IF(LoanIsNotPaid*LoanIsGood,InterestAmt,"")</f>
        <v/>
      </c>
      <c r="G212" s="92" t="str">
        <f>IF(LoanIsNotPaid*LoanIsGood,EndingBalance,"")</f>
        <v/>
      </c>
    </row>
    <row r="213" spans="1:7" x14ac:dyDescent="0.35">
      <c r="A213" s="90" t="str">
        <f>IF(LoanIsNotPaid*LoanIsGood,PaymentNumber,"")</f>
        <v/>
      </c>
      <c r="B213" s="91" t="str">
        <f>IF(LoanIsNotPaid*LoanIsGood,PaymentDate,"")</f>
        <v/>
      </c>
      <c r="C213" s="92" t="str">
        <f>IF(LoanIsNotPaid*LoanIsGood,LoanValue,"")</f>
        <v/>
      </c>
      <c r="D213" s="92" t="str">
        <f>IF(LoanIsNotPaid*LoanIsGood,MonthlyPayment,"")</f>
        <v/>
      </c>
      <c r="E213" s="92" t="str">
        <f>IF(LoanIsNotPaid*LoanIsGood,Principal,"")</f>
        <v/>
      </c>
      <c r="F213" s="92" t="str">
        <f>IF(LoanIsNotPaid*LoanIsGood,InterestAmt,"")</f>
        <v/>
      </c>
      <c r="G213" s="92" t="str">
        <f>IF(LoanIsNotPaid*LoanIsGood,EndingBalance,"")</f>
        <v/>
      </c>
    </row>
    <row r="214" spans="1:7" x14ac:dyDescent="0.35">
      <c r="A214" s="90" t="str">
        <f>IF(LoanIsNotPaid*LoanIsGood,PaymentNumber,"")</f>
        <v/>
      </c>
      <c r="B214" s="91" t="str">
        <f>IF(LoanIsNotPaid*LoanIsGood,PaymentDate,"")</f>
        <v/>
      </c>
      <c r="C214" s="92" t="str">
        <f>IF(LoanIsNotPaid*LoanIsGood,LoanValue,"")</f>
        <v/>
      </c>
      <c r="D214" s="92" t="str">
        <f>IF(LoanIsNotPaid*LoanIsGood,MonthlyPayment,"")</f>
        <v/>
      </c>
      <c r="E214" s="92" t="str">
        <f>IF(LoanIsNotPaid*LoanIsGood,Principal,"")</f>
        <v/>
      </c>
      <c r="F214" s="92" t="str">
        <f>IF(LoanIsNotPaid*LoanIsGood,InterestAmt,"")</f>
        <v/>
      </c>
      <c r="G214" s="92" t="str">
        <f>IF(LoanIsNotPaid*LoanIsGood,EndingBalance,"")</f>
        <v/>
      </c>
    </row>
    <row r="215" spans="1:7" x14ac:dyDescent="0.35">
      <c r="A215" s="90" t="str">
        <f>IF(LoanIsNotPaid*LoanIsGood,PaymentNumber,"")</f>
        <v/>
      </c>
      <c r="B215" s="91" t="str">
        <f>IF(LoanIsNotPaid*LoanIsGood,PaymentDate,"")</f>
        <v/>
      </c>
      <c r="C215" s="92" t="str">
        <f>IF(LoanIsNotPaid*LoanIsGood,LoanValue,"")</f>
        <v/>
      </c>
      <c r="D215" s="92" t="str">
        <f>IF(LoanIsNotPaid*LoanIsGood,MonthlyPayment,"")</f>
        <v/>
      </c>
      <c r="E215" s="92" t="str">
        <f>IF(LoanIsNotPaid*LoanIsGood,Principal,"")</f>
        <v/>
      </c>
      <c r="F215" s="92" t="str">
        <f>IF(LoanIsNotPaid*LoanIsGood,InterestAmt,"")</f>
        <v/>
      </c>
      <c r="G215" s="92" t="str">
        <f>IF(LoanIsNotPaid*LoanIsGood,EndingBalance,"")</f>
        <v/>
      </c>
    </row>
    <row r="216" spans="1:7" x14ac:dyDescent="0.35">
      <c r="A216" s="90" t="str">
        <f>IF(LoanIsNotPaid*LoanIsGood,PaymentNumber,"")</f>
        <v/>
      </c>
      <c r="B216" s="91" t="str">
        <f>IF(LoanIsNotPaid*LoanIsGood,PaymentDate,"")</f>
        <v/>
      </c>
      <c r="C216" s="92" t="str">
        <f>IF(LoanIsNotPaid*LoanIsGood,LoanValue,"")</f>
        <v/>
      </c>
      <c r="D216" s="92" t="str">
        <f>IF(LoanIsNotPaid*LoanIsGood,MonthlyPayment,"")</f>
        <v/>
      </c>
      <c r="E216" s="92" t="str">
        <f>IF(LoanIsNotPaid*LoanIsGood,Principal,"")</f>
        <v/>
      </c>
      <c r="F216" s="92" t="str">
        <f>IF(LoanIsNotPaid*LoanIsGood,InterestAmt,"")</f>
        <v/>
      </c>
      <c r="G216" s="92" t="str">
        <f>IF(LoanIsNotPaid*LoanIsGood,EndingBalance,"")</f>
        <v/>
      </c>
    </row>
    <row r="217" spans="1:7" x14ac:dyDescent="0.35">
      <c r="A217" s="90" t="str">
        <f>IF(LoanIsNotPaid*LoanIsGood,PaymentNumber,"")</f>
        <v/>
      </c>
      <c r="B217" s="91" t="str">
        <f>IF(LoanIsNotPaid*LoanIsGood,PaymentDate,"")</f>
        <v/>
      </c>
      <c r="C217" s="92" t="str">
        <f>IF(LoanIsNotPaid*LoanIsGood,LoanValue,"")</f>
        <v/>
      </c>
      <c r="D217" s="92" t="str">
        <f>IF(LoanIsNotPaid*LoanIsGood,MonthlyPayment,"")</f>
        <v/>
      </c>
      <c r="E217" s="92" t="str">
        <f>IF(LoanIsNotPaid*LoanIsGood,Principal,"")</f>
        <v/>
      </c>
      <c r="F217" s="92" t="str">
        <f>IF(LoanIsNotPaid*LoanIsGood,InterestAmt,"")</f>
        <v/>
      </c>
      <c r="G217" s="92" t="str">
        <f>IF(LoanIsNotPaid*LoanIsGood,EndingBalance,"")</f>
        <v/>
      </c>
    </row>
    <row r="218" spans="1:7" x14ac:dyDescent="0.35">
      <c r="A218" s="90" t="str">
        <f>IF(LoanIsNotPaid*LoanIsGood,PaymentNumber,"")</f>
        <v/>
      </c>
      <c r="B218" s="91" t="str">
        <f>IF(LoanIsNotPaid*LoanIsGood,PaymentDate,"")</f>
        <v/>
      </c>
      <c r="C218" s="92" t="str">
        <f>IF(LoanIsNotPaid*LoanIsGood,LoanValue,"")</f>
        <v/>
      </c>
      <c r="D218" s="92" t="str">
        <f>IF(LoanIsNotPaid*LoanIsGood,MonthlyPayment,"")</f>
        <v/>
      </c>
      <c r="E218" s="92" t="str">
        <f>IF(LoanIsNotPaid*LoanIsGood,Principal,"")</f>
        <v/>
      </c>
      <c r="F218" s="92" t="str">
        <f>IF(LoanIsNotPaid*LoanIsGood,InterestAmt,"")</f>
        <v/>
      </c>
      <c r="G218" s="92" t="str">
        <f>IF(LoanIsNotPaid*LoanIsGood,EndingBalance,"")</f>
        <v/>
      </c>
    </row>
    <row r="219" spans="1:7" x14ac:dyDescent="0.35">
      <c r="A219" s="90" t="str">
        <f>IF(LoanIsNotPaid*LoanIsGood,PaymentNumber,"")</f>
        <v/>
      </c>
      <c r="B219" s="91" t="str">
        <f>IF(LoanIsNotPaid*LoanIsGood,PaymentDate,"")</f>
        <v/>
      </c>
      <c r="C219" s="92" t="str">
        <f>IF(LoanIsNotPaid*LoanIsGood,LoanValue,"")</f>
        <v/>
      </c>
      <c r="D219" s="92" t="str">
        <f>IF(LoanIsNotPaid*LoanIsGood,MonthlyPayment,"")</f>
        <v/>
      </c>
      <c r="E219" s="92" t="str">
        <f>IF(LoanIsNotPaid*LoanIsGood,Principal,"")</f>
        <v/>
      </c>
      <c r="F219" s="92" t="str">
        <f>IF(LoanIsNotPaid*LoanIsGood,InterestAmt,"")</f>
        <v/>
      </c>
      <c r="G219" s="92" t="str">
        <f>IF(LoanIsNotPaid*LoanIsGood,EndingBalance,"")</f>
        <v/>
      </c>
    </row>
    <row r="220" spans="1:7" x14ac:dyDescent="0.35">
      <c r="A220" s="90" t="str">
        <f>IF(LoanIsNotPaid*LoanIsGood,PaymentNumber,"")</f>
        <v/>
      </c>
      <c r="B220" s="91" t="str">
        <f>IF(LoanIsNotPaid*LoanIsGood,PaymentDate,"")</f>
        <v/>
      </c>
      <c r="C220" s="92" t="str">
        <f>IF(LoanIsNotPaid*LoanIsGood,LoanValue,"")</f>
        <v/>
      </c>
      <c r="D220" s="92" t="str">
        <f>IF(LoanIsNotPaid*LoanIsGood,MonthlyPayment,"")</f>
        <v/>
      </c>
      <c r="E220" s="92" t="str">
        <f>IF(LoanIsNotPaid*LoanIsGood,Principal,"")</f>
        <v/>
      </c>
      <c r="F220" s="92" t="str">
        <f>IF(LoanIsNotPaid*LoanIsGood,InterestAmt,"")</f>
        <v/>
      </c>
      <c r="G220" s="92" t="str">
        <f>IF(LoanIsNotPaid*LoanIsGood,EndingBalance,"")</f>
        <v/>
      </c>
    </row>
    <row r="221" spans="1:7" x14ac:dyDescent="0.35">
      <c r="A221" s="90" t="str">
        <f>IF(LoanIsNotPaid*LoanIsGood,PaymentNumber,"")</f>
        <v/>
      </c>
      <c r="B221" s="91" t="str">
        <f>IF(LoanIsNotPaid*LoanIsGood,PaymentDate,"")</f>
        <v/>
      </c>
      <c r="C221" s="92" t="str">
        <f>IF(LoanIsNotPaid*LoanIsGood,LoanValue,"")</f>
        <v/>
      </c>
      <c r="D221" s="92" t="str">
        <f>IF(LoanIsNotPaid*LoanIsGood,MonthlyPayment,"")</f>
        <v/>
      </c>
      <c r="E221" s="92" t="str">
        <f>IF(LoanIsNotPaid*LoanIsGood,Principal,"")</f>
        <v/>
      </c>
      <c r="F221" s="92" t="str">
        <f>IF(LoanIsNotPaid*LoanIsGood,InterestAmt,"")</f>
        <v/>
      </c>
      <c r="G221" s="92" t="str">
        <f>IF(LoanIsNotPaid*LoanIsGood,EndingBalance,"")</f>
        <v/>
      </c>
    </row>
    <row r="222" spans="1:7" x14ac:dyDescent="0.35">
      <c r="A222" s="90" t="str">
        <f>IF(LoanIsNotPaid*LoanIsGood,PaymentNumber,"")</f>
        <v/>
      </c>
      <c r="B222" s="91" t="str">
        <f>IF(LoanIsNotPaid*LoanIsGood,PaymentDate,"")</f>
        <v/>
      </c>
      <c r="C222" s="92" t="str">
        <f>IF(LoanIsNotPaid*LoanIsGood,LoanValue,"")</f>
        <v/>
      </c>
      <c r="D222" s="92" t="str">
        <f>IF(LoanIsNotPaid*LoanIsGood,MonthlyPayment,"")</f>
        <v/>
      </c>
      <c r="E222" s="92" t="str">
        <f>IF(LoanIsNotPaid*LoanIsGood,Principal,"")</f>
        <v/>
      </c>
      <c r="F222" s="92" t="str">
        <f>IF(LoanIsNotPaid*LoanIsGood,InterestAmt,"")</f>
        <v/>
      </c>
      <c r="G222" s="92" t="str">
        <f>IF(LoanIsNotPaid*LoanIsGood,EndingBalance,"")</f>
        <v/>
      </c>
    </row>
    <row r="223" spans="1:7" x14ac:dyDescent="0.35">
      <c r="A223" s="90" t="str">
        <f>IF(LoanIsNotPaid*LoanIsGood,PaymentNumber,"")</f>
        <v/>
      </c>
      <c r="B223" s="91" t="str">
        <f>IF(LoanIsNotPaid*LoanIsGood,PaymentDate,"")</f>
        <v/>
      </c>
      <c r="C223" s="92" t="str">
        <f>IF(LoanIsNotPaid*LoanIsGood,LoanValue,"")</f>
        <v/>
      </c>
      <c r="D223" s="92" t="str">
        <f>IF(LoanIsNotPaid*LoanIsGood,MonthlyPayment,"")</f>
        <v/>
      </c>
      <c r="E223" s="92" t="str">
        <f>IF(LoanIsNotPaid*LoanIsGood,Principal,"")</f>
        <v/>
      </c>
      <c r="F223" s="92" t="str">
        <f>IF(LoanIsNotPaid*LoanIsGood,InterestAmt,"")</f>
        <v/>
      </c>
      <c r="G223" s="92" t="str">
        <f>IF(LoanIsNotPaid*LoanIsGood,EndingBalance,"")</f>
        <v/>
      </c>
    </row>
    <row r="224" spans="1:7" x14ac:dyDescent="0.35">
      <c r="A224" s="90" t="str">
        <f>IF(LoanIsNotPaid*LoanIsGood,PaymentNumber,"")</f>
        <v/>
      </c>
      <c r="B224" s="91" t="str">
        <f>IF(LoanIsNotPaid*LoanIsGood,PaymentDate,"")</f>
        <v/>
      </c>
      <c r="C224" s="92" t="str">
        <f>IF(LoanIsNotPaid*LoanIsGood,LoanValue,"")</f>
        <v/>
      </c>
      <c r="D224" s="92" t="str">
        <f>IF(LoanIsNotPaid*LoanIsGood,MonthlyPayment,"")</f>
        <v/>
      </c>
      <c r="E224" s="92" t="str">
        <f>IF(LoanIsNotPaid*LoanIsGood,Principal,"")</f>
        <v/>
      </c>
      <c r="F224" s="92" t="str">
        <f>IF(LoanIsNotPaid*LoanIsGood,InterestAmt,"")</f>
        <v/>
      </c>
      <c r="G224" s="92" t="str">
        <f>IF(LoanIsNotPaid*LoanIsGood,EndingBalance,"")</f>
        <v/>
      </c>
    </row>
    <row r="225" spans="1:7" x14ac:dyDescent="0.35">
      <c r="A225" s="90" t="str">
        <f>IF(LoanIsNotPaid*LoanIsGood,PaymentNumber,"")</f>
        <v/>
      </c>
      <c r="B225" s="91" t="str">
        <f>IF(LoanIsNotPaid*LoanIsGood,PaymentDate,"")</f>
        <v/>
      </c>
      <c r="C225" s="92" t="str">
        <f>IF(LoanIsNotPaid*LoanIsGood,LoanValue,"")</f>
        <v/>
      </c>
      <c r="D225" s="92" t="str">
        <f>IF(LoanIsNotPaid*LoanIsGood,MonthlyPayment,"")</f>
        <v/>
      </c>
      <c r="E225" s="92" t="str">
        <f>IF(LoanIsNotPaid*LoanIsGood,Principal,"")</f>
        <v/>
      </c>
      <c r="F225" s="92" t="str">
        <f>IF(LoanIsNotPaid*LoanIsGood,InterestAmt,"")</f>
        <v/>
      </c>
      <c r="G225" s="92" t="str">
        <f>IF(LoanIsNotPaid*LoanIsGood,EndingBalance,"")</f>
        <v/>
      </c>
    </row>
    <row r="226" spans="1:7" x14ac:dyDescent="0.35">
      <c r="A226" s="90" t="str">
        <f>IF(LoanIsNotPaid*LoanIsGood,PaymentNumber,"")</f>
        <v/>
      </c>
      <c r="B226" s="91" t="str">
        <f>IF(LoanIsNotPaid*LoanIsGood,PaymentDate,"")</f>
        <v/>
      </c>
      <c r="C226" s="92" t="str">
        <f>IF(LoanIsNotPaid*LoanIsGood,LoanValue,"")</f>
        <v/>
      </c>
      <c r="D226" s="92" t="str">
        <f>IF(LoanIsNotPaid*LoanIsGood,MonthlyPayment,"")</f>
        <v/>
      </c>
      <c r="E226" s="92" t="str">
        <f>IF(LoanIsNotPaid*LoanIsGood,Principal,"")</f>
        <v/>
      </c>
      <c r="F226" s="92" t="str">
        <f>IF(LoanIsNotPaid*LoanIsGood,InterestAmt,"")</f>
        <v/>
      </c>
      <c r="G226" s="92" t="str">
        <f>IF(LoanIsNotPaid*LoanIsGood,EndingBalance,"")</f>
        <v/>
      </c>
    </row>
    <row r="227" spans="1:7" x14ac:dyDescent="0.35">
      <c r="A227" s="90" t="str">
        <f>IF(LoanIsNotPaid*LoanIsGood,PaymentNumber,"")</f>
        <v/>
      </c>
      <c r="B227" s="91" t="str">
        <f>IF(LoanIsNotPaid*LoanIsGood,PaymentDate,"")</f>
        <v/>
      </c>
      <c r="C227" s="92" t="str">
        <f>IF(LoanIsNotPaid*LoanIsGood,LoanValue,"")</f>
        <v/>
      </c>
      <c r="D227" s="92" t="str">
        <f>IF(LoanIsNotPaid*LoanIsGood,MonthlyPayment,"")</f>
        <v/>
      </c>
      <c r="E227" s="92" t="str">
        <f>IF(LoanIsNotPaid*LoanIsGood,Principal,"")</f>
        <v/>
      </c>
      <c r="F227" s="92" t="str">
        <f>IF(LoanIsNotPaid*LoanIsGood,InterestAmt,"")</f>
        <v/>
      </c>
      <c r="G227" s="92" t="str">
        <f>IF(LoanIsNotPaid*LoanIsGood,EndingBalance,"")</f>
        <v/>
      </c>
    </row>
    <row r="228" spans="1:7" x14ac:dyDescent="0.35">
      <c r="A228" s="90" t="str">
        <f>IF(LoanIsNotPaid*LoanIsGood,PaymentNumber,"")</f>
        <v/>
      </c>
      <c r="B228" s="91" t="str">
        <f>IF(LoanIsNotPaid*LoanIsGood,PaymentDate,"")</f>
        <v/>
      </c>
      <c r="C228" s="92" t="str">
        <f>IF(LoanIsNotPaid*LoanIsGood,LoanValue,"")</f>
        <v/>
      </c>
      <c r="D228" s="92" t="str">
        <f>IF(LoanIsNotPaid*LoanIsGood,MonthlyPayment,"")</f>
        <v/>
      </c>
      <c r="E228" s="92" t="str">
        <f>IF(LoanIsNotPaid*LoanIsGood,Principal,"")</f>
        <v/>
      </c>
      <c r="F228" s="92" t="str">
        <f>IF(LoanIsNotPaid*LoanIsGood,InterestAmt,"")</f>
        <v/>
      </c>
      <c r="G228" s="92" t="str">
        <f>IF(LoanIsNotPaid*LoanIsGood,EndingBalance,"")</f>
        <v/>
      </c>
    </row>
    <row r="229" spans="1:7" x14ac:dyDescent="0.35">
      <c r="A229" s="90" t="str">
        <f>IF(LoanIsNotPaid*LoanIsGood,PaymentNumber,"")</f>
        <v/>
      </c>
      <c r="B229" s="91" t="str">
        <f>IF(LoanIsNotPaid*LoanIsGood,PaymentDate,"")</f>
        <v/>
      </c>
      <c r="C229" s="92" t="str">
        <f>IF(LoanIsNotPaid*LoanIsGood,LoanValue,"")</f>
        <v/>
      </c>
      <c r="D229" s="92" t="str">
        <f>IF(LoanIsNotPaid*LoanIsGood,MonthlyPayment,"")</f>
        <v/>
      </c>
      <c r="E229" s="92" t="str">
        <f>IF(LoanIsNotPaid*LoanIsGood,Principal,"")</f>
        <v/>
      </c>
      <c r="F229" s="92" t="str">
        <f>IF(LoanIsNotPaid*LoanIsGood,InterestAmt,"")</f>
        <v/>
      </c>
      <c r="G229" s="92" t="str">
        <f>IF(LoanIsNotPaid*LoanIsGood,EndingBalance,"")</f>
        <v/>
      </c>
    </row>
    <row r="230" spans="1:7" x14ac:dyDescent="0.35">
      <c r="A230" s="90" t="str">
        <f>IF(LoanIsNotPaid*LoanIsGood,PaymentNumber,"")</f>
        <v/>
      </c>
      <c r="B230" s="91" t="str">
        <f>IF(LoanIsNotPaid*LoanIsGood,PaymentDate,"")</f>
        <v/>
      </c>
      <c r="C230" s="92" t="str">
        <f>IF(LoanIsNotPaid*LoanIsGood,LoanValue,"")</f>
        <v/>
      </c>
      <c r="D230" s="92" t="str">
        <f>IF(LoanIsNotPaid*LoanIsGood,MonthlyPayment,"")</f>
        <v/>
      </c>
      <c r="E230" s="92" t="str">
        <f>IF(LoanIsNotPaid*LoanIsGood,Principal,"")</f>
        <v/>
      </c>
      <c r="F230" s="92" t="str">
        <f>IF(LoanIsNotPaid*LoanIsGood,InterestAmt,"")</f>
        <v/>
      </c>
      <c r="G230" s="92" t="str">
        <f>IF(LoanIsNotPaid*LoanIsGood,EndingBalance,"")</f>
        <v/>
      </c>
    </row>
    <row r="231" spans="1:7" x14ac:dyDescent="0.35">
      <c r="A231" s="90" t="str">
        <f>IF(LoanIsNotPaid*LoanIsGood,PaymentNumber,"")</f>
        <v/>
      </c>
      <c r="B231" s="91" t="str">
        <f>IF(LoanIsNotPaid*LoanIsGood,PaymentDate,"")</f>
        <v/>
      </c>
      <c r="C231" s="92" t="str">
        <f>IF(LoanIsNotPaid*LoanIsGood,LoanValue,"")</f>
        <v/>
      </c>
      <c r="D231" s="92" t="str">
        <f>IF(LoanIsNotPaid*LoanIsGood,MonthlyPayment,"")</f>
        <v/>
      </c>
      <c r="E231" s="92" t="str">
        <f>IF(LoanIsNotPaid*LoanIsGood,Principal,"")</f>
        <v/>
      </c>
      <c r="F231" s="92" t="str">
        <f>IF(LoanIsNotPaid*LoanIsGood,InterestAmt,"")</f>
        <v/>
      </c>
      <c r="G231" s="92" t="str">
        <f>IF(LoanIsNotPaid*LoanIsGood,EndingBalance,"")</f>
        <v/>
      </c>
    </row>
    <row r="232" spans="1:7" x14ac:dyDescent="0.35">
      <c r="A232" s="90" t="str">
        <f>IF(LoanIsNotPaid*LoanIsGood,PaymentNumber,"")</f>
        <v/>
      </c>
      <c r="B232" s="91" t="str">
        <f>IF(LoanIsNotPaid*LoanIsGood,PaymentDate,"")</f>
        <v/>
      </c>
      <c r="C232" s="92" t="str">
        <f>IF(LoanIsNotPaid*LoanIsGood,LoanValue,"")</f>
        <v/>
      </c>
      <c r="D232" s="92" t="str">
        <f>IF(LoanIsNotPaid*LoanIsGood,MonthlyPayment,"")</f>
        <v/>
      </c>
      <c r="E232" s="92" t="str">
        <f>IF(LoanIsNotPaid*LoanIsGood,Principal,"")</f>
        <v/>
      </c>
      <c r="F232" s="92" t="str">
        <f>IF(LoanIsNotPaid*LoanIsGood,InterestAmt,"")</f>
        <v/>
      </c>
      <c r="G232" s="92" t="str">
        <f>IF(LoanIsNotPaid*LoanIsGood,EndingBalance,"")</f>
        <v/>
      </c>
    </row>
    <row r="233" spans="1:7" x14ac:dyDescent="0.35">
      <c r="A233" s="90" t="str">
        <f>IF(LoanIsNotPaid*LoanIsGood,PaymentNumber,"")</f>
        <v/>
      </c>
      <c r="B233" s="91" t="str">
        <f>IF(LoanIsNotPaid*LoanIsGood,PaymentDate,"")</f>
        <v/>
      </c>
      <c r="C233" s="92" t="str">
        <f>IF(LoanIsNotPaid*LoanIsGood,LoanValue,"")</f>
        <v/>
      </c>
      <c r="D233" s="92" t="str">
        <f>IF(LoanIsNotPaid*LoanIsGood,MonthlyPayment,"")</f>
        <v/>
      </c>
      <c r="E233" s="92" t="str">
        <f>IF(LoanIsNotPaid*LoanIsGood,Principal,"")</f>
        <v/>
      </c>
      <c r="F233" s="92" t="str">
        <f>IF(LoanIsNotPaid*LoanIsGood,InterestAmt,"")</f>
        <v/>
      </c>
      <c r="G233" s="92" t="str">
        <f>IF(LoanIsNotPaid*LoanIsGood,EndingBalance,"")</f>
        <v/>
      </c>
    </row>
    <row r="234" spans="1:7" x14ac:dyDescent="0.35">
      <c r="A234" s="90" t="str">
        <f>IF(LoanIsNotPaid*LoanIsGood,PaymentNumber,"")</f>
        <v/>
      </c>
      <c r="B234" s="91" t="str">
        <f>IF(LoanIsNotPaid*LoanIsGood,PaymentDate,"")</f>
        <v/>
      </c>
      <c r="C234" s="92" t="str">
        <f>IF(LoanIsNotPaid*LoanIsGood,LoanValue,"")</f>
        <v/>
      </c>
      <c r="D234" s="92" t="str">
        <f>IF(LoanIsNotPaid*LoanIsGood,MonthlyPayment,"")</f>
        <v/>
      </c>
      <c r="E234" s="92" t="str">
        <f>IF(LoanIsNotPaid*LoanIsGood,Principal,"")</f>
        <v/>
      </c>
      <c r="F234" s="92" t="str">
        <f>IF(LoanIsNotPaid*LoanIsGood,InterestAmt,"")</f>
        <v/>
      </c>
      <c r="G234" s="92" t="str">
        <f>IF(LoanIsNotPaid*LoanIsGood,EndingBalance,"")</f>
        <v/>
      </c>
    </row>
    <row r="235" spans="1:7" x14ac:dyDescent="0.35">
      <c r="A235" s="90" t="str">
        <f>IF(LoanIsNotPaid*LoanIsGood,PaymentNumber,"")</f>
        <v/>
      </c>
      <c r="B235" s="91" t="str">
        <f>IF(LoanIsNotPaid*LoanIsGood,PaymentDate,"")</f>
        <v/>
      </c>
      <c r="C235" s="92" t="str">
        <f>IF(LoanIsNotPaid*LoanIsGood,LoanValue,"")</f>
        <v/>
      </c>
      <c r="D235" s="92" t="str">
        <f>IF(LoanIsNotPaid*LoanIsGood,MonthlyPayment,"")</f>
        <v/>
      </c>
      <c r="E235" s="92" t="str">
        <f>IF(LoanIsNotPaid*LoanIsGood,Principal,"")</f>
        <v/>
      </c>
      <c r="F235" s="92" t="str">
        <f>IF(LoanIsNotPaid*LoanIsGood,InterestAmt,"")</f>
        <v/>
      </c>
      <c r="G235" s="92" t="str">
        <f>IF(LoanIsNotPaid*LoanIsGood,EndingBalance,"")</f>
        <v/>
      </c>
    </row>
    <row r="236" spans="1:7" x14ac:dyDescent="0.35">
      <c r="A236" s="90" t="str">
        <f>IF(LoanIsNotPaid*LoanIsGood,PaymentNumber,"")</f>
        <v/>
      </c>
      <c r="B236" s="91" t="str">
        <f>IF(LoanIsNotPaid*LoanIsGood,PaymentDate,"")</f>
        <v/>
      </c>
      <c r="C236" s="92" t="str">
        <f>IF(LoanIsNotPaid*LoanIsGood,LoanValue,"")</f>
        <v/>
      </c>
      <c r="D236" s="92" t="str">
        <f>IF(LoanIsNotPaid*LoanIsGood,MonthlyPayment,"")</f>
        <v/>
      </c>
      <c r="E236" s="92" t="str">
        <f>IF(LoanIsNotPaid*LoanIsGood,Principal,"")</f>
        <v/>
      </c>
      <c r="F236" s="92" t="str">
        <f>IF(LoanIsNotPaid*LoanIsGood,InterestAmt,"")</f>
        <v/>
      </c>
      <c r="G236" s="92" t="str">
        <f>IF(LoanIsNotPaid*LoanIsGood,EndingBalance,"")</f>
        <v/>
      </c>
    </row>
    <row r="237" spans="1:7" x14ac:dyDescent="0.35">
      <c r="A237" s="90" t="str">
        <f>IF(LoanIsNotPaid*LoanIsGood,PaymentNumber,"")</f>
        <v/>
      </c>
      <c r="B237" s="91" t="str">
        <f>IF(LoanIsNotPaid*LoanIsGood,PaymentDate,"")</f>
        <v/>
      </c>
      <c r="C237" s="92" t="str">
        <f>IF(LoanIsNotPaid*LoanIsGood,LoanValue,"")</f>
        <v/>
      </c>
      <c r="D237" s="92" t="str">
        <f>IF(LoanIsNotPaid*LoanIsGood,MonthlyPayment,"")</f>
        <v/>
      </c>
      <c r="E237" s="92" t="str">
        <f>IF(LoanIsNotPaid*LoanIsGood,Principal,"")</f>
        <v/>
      </c>
      <c r="F237" s="92" t="str">
        <f>IF(LoanIsNotPaid*LoanIsGood,InterestAmt,"")</f>
        <v/>
      </c>
      <c r="G237" s="92" t="str">
        <f>IF(LoanIsNotPaid*LoanIsGood,EndingBalance,"")</f>
        <v/>
      </c>
    </row>
    <row r="238" spans="1:7" x14ac:dyDescent="0.35">
      <c r="A238" s="90" t="str">
        <f>IF(LoanIsNotPaid*LoanIsGood,PaymentNumber,"")</f>
        <v/>
      </c>
      <c r="B238" s="91" t="str">
        <f>IF(LoanIsNotPaid*LoanIsGood,PaymentDate,"")</f>
        <v/>
      </c>
      <c r="C238" s="92" t="str">
        <f>IF(LoanIsNotPaid*LoanIsGood,LoanValue,"")</f>
        <v/>
      </c>
      <c r="D238" s="92" t="str">
        <f>IF(LoanIsNotPaid*LoanIsGood,MonthlyPayment,"")</f>
        <v/>
      </c>
      <c r="E238" s="92" t="str">
        <f>IF(LoanIsNotPaid*LoanIsGood,Principal,"")</f>
        <v/>
      </c>
      <c r="F238" s="92" t="str">
        <f>IF(LoanIsNotPaid*LoanIsGood,InterestAmt,"")</f>
        <v/>
      </c>
      <c r="G238" s="92" t="str">
        <f>IF(LoanIsNotPaid*LoanIsGood,EndingBalance,"")</f>
        <v/>
      </c>
    </row>
    <row r="239" spans="1:7" x14ac:dyDescent="0.35">
      <c r="A239" s="90" t="str">
        <f>IF(LoanIsNotPaid*LoanIsGood,PaymentNumber,"")</f>
        <v/>
      </c>
      <c r="B239" s="91" t="str">
        <f>IF(LoanIsNotPaid*LoanIsGood,PaymentDate,"")</f>
        <v/>
      </c>
      <c r="C239" s="92" t="str">
        <f>IF(LoanIsNotPaid*LoanIsGood,LoanValue,"")</f>
        <v/>
      </c>
      <c r="D239" s="92" t="str">
        <f>IF(LoanIsNotPaid*LoanIsGood,MonthlyPayment,"")</f>
        <v/>
      </c>
      <c r="E239" s="92" t="str">
        <f>IF(LoanIsNotPaid*LoanIsGood,Principal,"")</f>
        <v/>
      </c>
      <c r="F239" s="92" t="str">
        <f>IF(LoanIsNotPaid*LoanIsGood,InterestAmt,"")</f>
        <v/>
      </c>
      <c r="G239" s="92" t="str">
        <f>IF(LoanIsNotPaid*LoanIsGood,EndingBalance,"")</f>
        <v/>
      </c>
    </row>
    <row r="240" spans="1:7" x14ac:dyDescent="0.35">
      <c r="A240" s="90" t="str">
        <f>IF(LoanIsNotPaid*LoanIsGood,PaymentNumber,"")</f>
        <v/>
      </c>
      <c r="B240" s="91" t="str">
        <f>IF(LoanIsNotPaid*LoanIsGood,PaymentDate,"")</f>
        <v/>
      </c>
      <c r="C240" s="92" t="str">
        <f>IF(LoanIsNotPaid*LoanIsGood,LoanValue,"")</f>
        <v/>
      </c>
      <c r="D240" s="92" t="str">
        <f>IF(LoanIsNotPaid*LoanIsGood,MonthlyPayment,"")</f>
        <v/>
      </c>
      <c r="E240" s="92" t="str">
        <f>IF(LoanIsNotPaid*LoanIsGood,Principal,"")</f>
        <v/>
      </c>
      <c r="F240" s="92" t="str">
        <f>IF(LoanIsNotPaid*LoanIsGood,InterestAmt,"")</f>
        <v/>
      </c>
      <c r="G240" s="92" t="str">
        <f>IF(LoanIsNotPaid*LoanIsGood,EndingBalance,"")</f>
        <v/>
      </c>
    </row>
    <row r="241" spans="1:7" x14ac:dyDescent="0.35">
      <c r="A241" s="90" t="str">
        <f>IF(LoanIsNotPaid*LoanIsGood,PaymentNumber,"")</f>
        <v/>
      </c>
      <c r="B241" s="91" t="str">
        <f>IF(LoanIsNotPaid*LoanIsGood,PaymentDate,"")</f>
        <v/>
      </c>
      <c r="C241" s="92" t="str">
        <f>IF(LoanIsNotPaid*LoanIsGood,LoanValue,"")</f>
        <v/>
      </c>
      <c r="D241" s="92" t="str">
        <f>IF(LoanIsNotPaid*LoanIsGood,MonthlyPayment,"")</f>
        <v/>
      </c>
      <c r="E241" s="92" t="str">
        <f>IF(LoanIsNotPaid*LoanIsGood,Principal,"")</f>
        <v/>
      </c>
      <c r="F241" s="92" t="str">
        <f>IF(LoanIsNotPaid*LoanIsGood,InterestAmt,"")</f>
        <v/>
      </c>
      <c r="G241" s="92" t="str">
        <f>IF(LoanIsNotPaid*LoanIsGood,EndingBalance,"")</f>
        <v/>
      </c>
    </row>
    <row r="242" spans="1:7" x14ac:dyDescent="0.35">
      <c r="A242" s="90" t="str">
        <f>IF(LoanIsNotPaid*LoanIsGood,PaymentNumber,"")</f>
        <v/>
      </c>
      <c r="B242" s="91" t="str">
        <f>IF(LoanIsNotPaid*LoanIsGood,PaymentDate,"")</f>
        <v/>
      </c>
      <c r="C242" s="92" t="str">
        <f>IF(LoanIsNotPaid*LoanIsGood,LoanValue,"")</f>
        <v/>
      </c>
      <c r="D242" s="92" t="str">
        <f>IF(LoanIsNotPaid*LoanIsGood,MonthlyPayment,"")</f>
        <v/>
      </c>
      <c r="E242" s="92" t="str">
        <f>IF(LoanIsNotPaid*LoanIsGood,Principal,"")</f>
        <v/>
      </c>
      <c r="F242" s="92" t="str">
        <f>IF(LoanIsNotPaid*LoanIsGood,InterestAmt,"")</f>
        <v/>
      </c>
      <c r="G242" s="92" t="str">
        <f>IF(LoanIsNotPaid*LoanIsGood,EndingBalance,"")</f>
        <v/>
      </c>
    </row>
    <row r="243" spans="1:7" x14ac:dyDescent="0.35">
      <c r="A243" s="90" t="str">
        <f>IF(LoanIsNotPaid*LoanIsGood,PaymentNumber,"")</f>
        <v/>
      </c>
      <c r="B243" s="91" t="str">
        <f>IF(LoanIsNotPaid*LoanIsGood,PaymentDate,"")</f>
        <v/>
      </c>
      <c r="C243" s="92" t="str">
        <f>IF(LoanIsNotPaid*LoanIsGood,LoanValue,"")</f>
        <v/>
      </c>
      <c r="D243" s="92" t="str">
        <f>IF(LoanIsNotPaid*LoanIsGood,MonthlyPayment,"")</f>
        <v/>
      </c>
      <c r="E243" s="92" t="str">
        <f>IF(LoanIsNotPaid*LoanIsGood,Principal,"")</f>
        <v/>
      </c>
      <c r="F243" s="92" t="str">
        <f>IF(LoanIsNotPaid*LoanIsGood,InterestAmt,"")</f>
        <v/>
      </c>
      <c r="G243" s="92" t="str">
        <f>IF(LoanIsNotPaid*LoanIsGood,EndingBalance,"")</f>
        <v/>
      </c>
    </row>
    <row r="244" spans="1:7" x14ac:dyDescent="0.35">
      <c r="A244" s="90" t="str">
        <f>IF(LoanIsNotPaid*LoanIsGood,PaymentNumber,"")</f>
        <v/>
      </c>
      <c r="B244" s="91" t="str">
        <f>IF(LoanIsNotPaid*LoanIsGood,PaymentDate,"")</f>
        <v/>
      </c>
      <c r="C244" s="92" t="str">
        <f>IF(LoanIsNotPaid*LoanIsGood,LoanValue,"")</f>
        <v/>
      </c>
      <c r="D244" s="92" t="str">
        <f>IF(LoanIsNotPaid*LoanIsGood,MonthlyPayment,"")</f>
        <v/>
      </c>
      <c r="E244" s="92" t="str">
        <f>IF(LoanIsNotPaid*LoanIsGood,Principal,"")</f>
        <v/>
      </c>
      <c r="F244" s="92" t="str">
        <f>IF(LoanIsNotPaid*LoanIsGood,InterestAmt,"")</f>
        <v/>
      </c>
      <c r="G244" s="92" t="str">
        <f>IF(LoanIsNotPaid*LoanIsGood,EndingBalance,"")</f>
        <v/>
      </c>
    </row>
    <row r="245" spans="1:7" x14ac:dyDescent="0.35">
      <c r="A245" s="90" t="str">
        <f>IF(LoanIsNotPaid*LoanIsGood,PaymentNumber,"")</f>
        <v/>
      </c>
      <c r="B245" s="91" t="str">
        <f>IF(LoanIsNotPaid*LoanIsGood,PaymentDate,"")</f>
        <v/>
      </c>
      <c r="C245" s="92" t="str">
        <f>IF(LoanIsNotPaid*LoanIsGood,LoanValue,"")</f>
        <v/>
      </c>
      <c r="D245" s="92" t="str">
        <f>IF(LoanIsNotPaid*LoanIsGood,MonthlyPayment,"")</f>
        <v/>
      </c>
      <c r="E245" s="92" t="str">
        <f>IF(LoanIsNotPaid*LoanIsGood,Principal,"")</f>
        <v/>
      </c>
      <c r="F245" s="92" t="str">
        <f>IF(LoanIsNotPaid*LoanIsGood,InterestAmt,"")</f>
        <v/>
      </c>
      <c r="G245" s="92" t="str">
        <f>IF(LoanIsNotPaid*LoanIsGood,EndingBalance,"")</f>
        <v/>
      </c>
    </row>
    <row r="246" spans="1:7" x14ac:dyDescent="0.35">
      <c r="A246" s="90" t="str">
        <f>IF(LoanIsNotPaid*LoanIsGood,PaymentNumber,"")</f>
        <v/>
      </c>
      <c r="B246" s="91" t="str">
        <f>IF(LoanIsNotPaid*LoanIsGood,PaymentDate,"")</f>
        <v/>
      </c>
      <c r="C246" s="92" t="str">
        <f>IF(LoanIsNotPaid*LoanIsGood,LoanValue,"")</f>
        <v/>
      </c>
      <c r="D246" s="92" t="str">
        <f>IF(LoanIsNotPaid*LoanIsGood,MonthlyPayment,"")</f>
        <v/>
      </c>
      <c r="E246" s="92" t="str">
        <f>IF(LoanIsNotPaid*LoanIsGood,Principal,"")</f>
        <v/>
      </c>
      <c r="F246" s="92" t="str">
        <f>IF(LoanIsNotPaid*LoanIsGood,InterestAmt,"")</f>
        <v/>
      </c>
      <c r="G246" s="92" t="str">
        <f>IF(LoanIsNotPaid*LoanIsGood,EndingBalance,"")</f>
        <v/>
      </c>
    </row>
    <row r="247" spans="1:7" x14ac:dyDescent="0.35">
      <c r="A247" s="90" t="str">
        <f>IF(LoanIsNotPaid*LoanIsGood,PaymentNumber,"")</f>
        <v/>
      </c>
      <c r="B247" s="91" t="str">
        <f>IF(LoanIsNotPaid*LoanIsGood,PaymentDate,"")</f>
        <v/>
      </c>
      <c r="C247" s="92" t="str">
        <f>IF(LoanIsNotPaid*LoanIsGood,LoanValue,"")</f>
        <v/>
      </c>
      <c r="D247" s="92" t="str">
        <f>IF(LoanIsNotPaid*LoanIsGood,MonthlyPayment,"")</f>
        <v/>
      </c>
      <c r="E247" s="92" t="str">
        <f>IF(LoanIsNotPaid*LoanIsGood,Principal,"")</f>
        <v/>
      </c>
      <c r="F247" s="92" t="str">
        <f>IF(LoanIsNotPaid*LoanIsGood,InterestAmt,"")</f>
        <v/>
      </c>
      <c r="G247" s="92" t="str">
        <f>IF(LoanIsNotPaid*LoanIsGood,EndingBalance,"")</f>
        <v/>
      </c>
    </row>
    <row r="248" spans="1:7" x14ac:dyDescent="0.35">
      <c r="A248" s="90" t="str">
        <f>IF(LoanIsNotPaid*LoanIsGood,PaymentNumber,"")</f>
        <v/>
      </c>
      <c r="B248" s="91" t="str">
        <f>IF(LoanIsNotPaid*LoanIsGood,PaymentDate,"")</f>
        <v/>
      </c>
      <c r="C248" s="92" t="str">
        <f>IF(LoanIsNotPaid*LoanIsGood,LoanValue,"")</f>
        <v/>
      </c>
      <c r="D248" s="92" t="str">
        <f>IF(LoanIsNotPaid*LoanIsGood,MonthlyPayment,"")</f>
        <v/>
      </c>
      <c r="E248" s="92" t="str">
        <f>IF(LoanIsNotPaid*LoanIsGood,Principal,"")</f>
        <v/>
      </c>
      <c r="F248" s="92" t="str">
        <f>IF(LoanIsNotPaid*LoanIsGood,InterestAmt,"")</f>
        <v/>
      </c>
      <c r="G248" s="92" t="str">
        <f>IF(LoanIsNotPaid*LoanIsGood,EndingBalance,"")</f>
        <v/>
      </c>
    </row>
    <row r="249" spans="1:7" x14ac:dyDescent="0.35">
      <c r="A249" s="90" t="str">
        <f>IF(LoanIsNotPaid*LoanIsGood,PaymentNumber,"")</f>
        <v/>
      </c>
      <c r="B249" s="91" t="str">
        <f>IF(LoanIsNotPaid*LoanIsGood,PaymentDate,"")</f>
        <v/>
      </c>
      <c r="C249" s="92" t="str">
        <f>IF(LoanIsNotPaid*LoanIsGood,LoanValue,"")</f>
        <v/>
      </c>
      <c r="D249" s="92" t="str">
        <f>IF(LoanIsNotPaid*LoanIsGood,MonthlyPayment,"")</f>
        <v/>
      </c>
      <c r="E249" s="92" t="str">
        <f>IF(LoanIsNotPaid*LoanIsGood,Principal,"")</f>
        <v/>
      </c>
      <c r="F249" s="92" t="str">
        <f>IF(LoanIsNotPaid*LoanIsGood,InterestAmt,"")</f>
        <v/>
      </c>
      <c r="G249" s="92" t="str">
        <f>IF(LoanIsNotPaid*LoanIsGood,EndingBalance,"")</f>
        <v/>
      </c>
    </row>
    <row r="250" spans="1:7" x14ac:dyDescent="0.35">
      <c r="A250" s="90" t="str">
        <f>IF(LoanIsNotPaid*LoanIsGood,PaymentNumber,"")</f>
        <v/>
      </c>
      <c r="B250" s="91" t="str">
        <f>IF(LoanIsNotPaid*LoanIsGood,PaymentDate,"")</f>
        <v/>
      </c>
      <c r="C250" s="92" t="str">
        <f>IF(LoanIsNotPaid*LoanIsGood,LoanValue,"")</f>
        <v/>
      </c>
      <c r="D250" s="92" t="str">
        <f>IF(LoanIsNotPaid*LoanIsGood,MonthlyPayment,"")</f>
        <v/>
      </c>
      <c r="E250" s="92" t="str">
        <f>IF(LoanIsNotPaid*LoanIsGood,Principal,"")</f>
        <v/>
      </c>
      <c r="F250" s="92" t="str">
        <f>IF(LoanIsNotPaid*LoanIsGood,InterestAmt,"")</f>
        <v/>
      </c>
      <c r="G250" s="92" t="str">
        <f>IF(LoanIsNotPaid*LoanIsGood,EndingBalance,"")</f>
        <v/>
      </c>
    </row>
    <row r="251" spans="1:7" x14ac:dyDescent="0.35">
      <c r="A251" s="90" t="str">
        <f>IF(LoanIsNotPaid*LoanIsGood,PaymentNumber,"")</f>
        <v/>
      </c>
      <c r="B251" s="91" t="str">
        <f>IF(LoanIsNotPaid*LoanIsGood,PaymentDate,"")</f>
        <v/>
      </c>
      <c r="C251" s="92" t="str">
        <f>IF(LoanIsNotPaid*LoanIsGood,LoanValue,"")</f>
        <v/>
      </c>
      <c r="D251" s="92" t="str">
        <f>IF(LoanIsNotPaid*LoanIsGood,MonthlyPayment,"")</f>
        <v/>
      </c>
      <c r="E251" s="92" t="str">
        <f>IF(LoanIsNotPaid*LoanIsGood,Principal,"")</f>
        <v/>
      </c>
      <c r="F251" s="92" t="str">
        <f>IF(LoanIsNotPaid*LoanIsGood,InterestAmt,"")</f>
        <v/>
      </c>
      <c r="G251" s="92" t="str">
        <f>IF(LoanIsNotPaid*LoanIsGood,EndingBalance,"")</f>
        <v/>
      </c>
    </row>
    <row r="252" spans="1:7" x14ac:dyDescent="0.35">
      <c r="A252" s="90" t="str">
        <f>IF(LoanIsNotPaid*LoanIsGood,PaymentNumber,"")</f>
        <v/>
      </c>
      <c r="B252" s="91" t="str">
        <f>IF(LoanIsNotPaid*LoanIsGood,PaymentDate,"")</f>
        <v/>
      </c>
      <c r="C252" s="92" t="str">
        <f>IF(LoanIsNotPaid*LoanIsGood,LoanValue,"")</f>
        <v/>
      </c>
      <c r="D252" s="92" t="str">
        <f>IF(LoanIsNotPaid*LoanIsGood,MonthlyPayment,"")</f>
        <v/>
      </c>
      <c r="E252" s="92" t="str">
        <f>IF(LoanIsNotPaid*LoanIsGood,Principal,"")</f>
        <v/>
      </c>
      <c r="F252" s="92" t="str">
        <f>IF(LoanIsNotPaid*LoanIsGood,InterestAmt,"")</f>
        <v/>
      </c>
      <c r="G252" s="92" t="str">
        <f>IF(LoanIsNotPaid*LoanIsGood,EndingBalance,"")</f>
        <v/>
      </c>
    </row>
    <row r="253" spans="1:7" x14ac:dyDescent="0.35">
      <c r="A253" s="90" t="str">
        <f>IF(LoanIsNotPaid*LoanIsGood,PaymentNumber,"")</f>
        <v/>
      </c>
      <c r="B253" s="91" t="str">
        <f>IF(LoanIsNotPaid*LoanIsGood,PaymentDate,"")</f>
        <v/>
      </c>
      <c r="C253" s="92" t="str">
        <f>IF(LoanIsNotPaid*LoanIsGood,LoanValue,"")</f>
        <v/>
      </c>
      <c r="D253" s="92" t="str">
        <f>IF(LoanIsNotPaid*LoanIsGood,MonthlyPayment,"")</f>
        <v/>
      </c>
      <c r="E253" s="92" t="str">
        <f>IF(LoanIsNotPaid*LoanIsGood,Principal,"")</f>
        <v/>
      </c>
      <c r="F253" s="92" t="str">
        <f>IF(LoanIsNotPaid*LoanIsGood,InterestAmt,"")</f>
        <v/>
      </c>
      <c r="G253" s="92" t="str">
        <f>IF(LoanIsNotPaid*LoanIsGood,EndingBalance,"")</f>
        <v/>
      </c>
    </row>
    <row r="254" spans="1:7" x14ac:dyDescent="0.35">
      <c r="A254" s="90" t="str">
        <f>IF(LoanIsNotPaid*LoanIsGood,PaymentNumber,"")</f>
        <v/>
      </c>
      <c r="B254" s="91" t="str">
        <f>IF(LoanIsNotPaid*LoanIsGood,PaymentDate,"")</f>
        <v/>
      </c>
      <c r="C254" s="92" t="str">
        <f>IF(LoanIsNotPaid*LoanIsGood,LoanValue,"")</f>
        <v/>
      </c>
      <c r="D254" s="92" t="str">
        <f>IF(LoanIsNotPaid*LoanIsGood,MonthlyPayment,"")</f>
        <v/>
      </c>
      <c r="E254" s="92" t="str">
        <f>IF(LoanIsNotPaid*LoanIsGood,Principal,"")</f>
        <v/>
      </c>
      <c r="F254" s="92" t="str">
        <f>IF(LoanIsNotPaid*LoanIsGood,InterestAmt,"")</f>
        <v/>
      </c>
      <c r="G254" s="92" t="str">
        <f>IF(LoanIsNotPaid*LoanIsGood,EndingBalance,"")</f>
        <v/>
      </c>
    </row>
    <row r="255" spans="1:7" x14ac:dyDescent="0.35">
      <c r="A255" s="90" t="str">
        <f>IF(LoanIsNotPaid*LoanIsGood,PaymentNumber,"")</f>
        <v/>
      </c>
      <c r="B255" s="91" t="str">
        <f>IF(LoanIsNotPaid*LoanIsGood,PaymentDate,"")</f>
        <v/>
      </c>
      <c r="C255" s="92" t="str">
        <f>IF(LoanIsNotPaid*LoanIsGood,LoanValue,"")</f>
        <v/>
      </c>
      <c r="D255" s="92" t="str">
        <f>IF(LoanIsNotPaid*LoanIsGood,MonthlyPayment,"")</f>
        <v/>
      </c>
      <c r="E255" s="92" t="str">
        <f>IF(LoanIsNotPaid*LoanIsGood,Principal,"")</f>
        <v/>
      </c>
      <c r="F255" s="92" t="str">
        <f>IF(LoanIsNotPaid*LoanIsGood,InterestAmt,"")</f>
        <v/>
      </c>
      <c r="G255" s="92" t="str">
        <f>IF(LoanIsNotPaid*LoanIsGood,EndingBalance,"")</f>
        <v/>
      </c>
    </row>
    <row r="256" spans="1:7" x14ac:dyDescent="0.35">
      <c r="A256" s="90" t="str">
        <f>IF(LoanIsNotPaid*LoanIsGood,PaymentNumber,"")</f>
        <v/>
      </c>
      <c r="B256" s="91" t="str">
        <f>IF(LoanIsNotPaid*LoanIsGood,PaymentDate,"")</f>
        <v/>
      </c>
      <c r="C256" s="92" t="str">
        <f>IF(LoanIsNotPaid*LoanIsGood,LoanValue,"")</f>
        <v/>
      </c>
      <c r="D256" s="92" t="str">
        <f>IF(LoanIsNotPaid*LoanIsGood,MonthlyPayment,"")</f>
        <v/>
      </c>
      <c r="E256" s="92" t="str">
        <f>IF(LoanIsNotPaid*LoanIsGood,Principal,"")</f>
        <v/>
      </c>
      <c r="F256" s="92" t="str">
        <f>IF(LoanIsNotPaid*LoanIsGood,InterestAmt,"")</f>
        <v/>
      </c>
      <c r="G256" s="92" t="str">
        <f>IF(LoanIsNotPaid*LoanIsGood,EndingBalance,"")</f>
        <v/>
      </c>
    </row>
    <row r="257" spans="1:7" x14ac:dyDescent="0.35">
      <c r="A257" s="90" t="str">
        <f>IF(LoanIsNotPaid*LoanIsGood,PaymentNumber,"")</f>
        <v/>
      </c>
      <c r="B257" s="91" t="str">
        <f>IF(LoanIsNotPaid*LoanIsGood,PaymentDate,"")</f>
        <v/>
      </c>
      <c r="C257" s="92" t="str">
        <f>IF(LoanIsNotPaid*LoanIsGood,LoanValue,"")</f>
        <v/>
      </c>
      <c r="D257" s="92" t="str">
        <f>IF(LoanIsNotPaid*LoanIsGood,MonthlyPayment,"")</f>
        <v/>
      </c>
      <c r="E257" s="92" t="str">
        <f>IF(LoanIsNotPaid*LoanIsGood,Principal,"")</f>
        <v/>
      </c>
      <c r="F257" s="92" t="str">
        <f>IF(LoanIsNotPaid*LoanIsGood,InterestAmt,"")</f>
        <v/>
      </c>
      <c r="G257" s="92" t="str">
        <f>IF(LoanIsNotPaid*LoanIsGood,EndingBalance,"")</f>
        <v/>
      </c>
    </row>
    <row r="258" spans="1:7" x14ac:dyDescent="0.35">
      <c r="A258" s="90" t="str">
        <f>IF(LoanIsNotPaid*LoanIsGood,PaymentNumber,"")</f>
        <v/>
      </c>
      <c r="B258" s="91" t="str">
        <f>IF(LoanIsNotPaid*LoanIsGood,PaymentDate,"")</f>
        <v/>
      </c>
      <c r="C258" s="92" t="str">
        <f>IF(LoanIsNotPaid*LoanIsGood,LoanValue,"")</f>
        <v/>
      </c>
      <c r="D258" s="92" t="str">
        <f>IF(LoanIsNotPaid*LoanIsGood,MonthlyPayment,"")</f>
        <v/>
      </c>
      <c r="E258" s="92" t="str">
        <f>IF(LoanIsNotPaid*LoanIsGood,Principal,"")</f>
        <v/>
      </c>
      <c r="F258" s="92" t="str">
        <f>IF(LoanIsNotPaid*LoanIsGood,InterestAmt,"")</f>
        <v/>
      </c>
      <c r="G258" s="92" t="str">
        <f>IF(LoanIsNotPaid*LoanIsGood,EndingBalance,"")</f>
        <v/>
      </c>
    </row>
    <row r="259" spans="1:7" x14ac:dyDescent="0.35">
      <c r="A259" s="90" t="str">
        <f>IF(LoanIsNotPaid*LoanIsGood,PaymentNumber,"")</f>
        <v/>
      </c>
      <c r="B259" s="91" t="str">
        <f>IF(LoanIsNotPaid*LoanIsGood,PaymentDate,"")</f>
        <v/>
      </c>
      <c r="C259" s="92" t="str">
        <f>IF(LoanIsNotPaid*LoanIsGood,LoanValue,"")</f>
        <v/>
      </c>
      <c r="D259" s="92" t="str">
        <f>IF(LoanIsNotPaid*LoanIsGood,MonthlyPayment,"")</f>
        <v/>
      </c>
      <c r="E259" s="92" t="str">
        <f>IF(LoanIsNotPaid*LoanIsGood,Principal,"")</f>
        <v/>
      </c>
      <c r="F259" s="92" t="str">
        <f>IF(LoanIsNotPaid*LoanIsGood,InterestAmt,"")</f>
        <v/>
      </c>
      <c r="G259" s="92" t="str">
        <f>IF(LoanIsNotPaid*LoanIsGood,EndingBalance,"")</f>
        <v/>
      </c>
    </row>
    <row r="260" spans="1:7" x14ac:dyDescent="0.35">
      <c r="A260" s="90" t="str">
        <f>IF(LoanIsNotPaid*LoanIsGood,PaymentNumber,"")</f>
        <v/>
      </c>
      <c r="B260" s="91" t="str">
        <f>IF(LoanIsNotPaid*LoanIsGood,PaymentDate,"")</f>
        <v/>
      </c>
      <c r="C260" s="92" t="str">
        <f>IF(LoanIsNotPaid*LoanIsGood,LoanValue,"")</f>
        <v/>
      </c>
      <c r="D260" s="92" t="str">
        <f>IF(LoanIsNotPaid*LoanIsGood,MonthlyPayment,"")</f>
        <v/>
      </c>
      <c r="E260" s="92" t="str">
        <f>IF(LoanIsNotPaid*LoanIsGood,Principal,"")</f>
        <v/>
      </c>
      <c r="F260" s="92" t="str">
        <f>IF(LoanIsNotPaid*LoanIsGood,InterestAmt,"")</f>
        <v/>
      </c>
      <c r="G260" s="92" t="str">
        <f>IF(LoanIsNotPaid*LoanIsGood,EndingBalance,"")</f>
        <v/>
      </c>
    </row>
    <row r="261" spans="1:7" x14ac:dyDescent="0.35">
      <c r="A261" s="90" t="str">
        <f>IF(LoanIsNotPaid*LoanIsGood,PaymentNumber,"")</f>
        <v/>
      </c>
      <c r="B261" s="91" t="str">
        <f>IF(LoanIsNotPaid*LoanIsGood,PaymentDate,"")</f>
        <v/>
      </c>
      <c r="C261" s="92" t="str">
        <f>IF(LoanIsNotPaid*LoanIsGood,LoanValue,"")</f>
        <v/>
      </c>
      <c r="D261" s="92" t="str">
        <f>IF(LoanIsNotPaid*LoanIsGood,MonthlyPayment,"")</f>
        <v/>
      </c>
      <c r="E261" s="92" t="str">
        <f>IF(LoanIsNotPaid*LoanIsGood,Principal,"")</f>
        <v/>
      </c>
      <c r="F261" s="92" t="str">
        <f>IF(LoanIsNotPaid*LoanIsGood,InterestAmt,"")</f>
        <v/>
      </c>
      <c r="G261" s="92" t="str">
        <f>IF(LoanIsNotPaid*LoanIsGood,EndingBalance,"")</f>
        <v/>
      </c>
    </row>
    <row r="262" spans="1:7" x14ac:dyDescent="0.35">
      <c r="A262" s="90" t="str">
        <f>IF(LoanIsNotPaid*LoanIsGood,PaymentNumber,"")</f>
        <v/>
      </c>
      <c r="B262" s="91" t="str">
        <f>IF(LoanIsNotPaid*LoanIsGood,PaymentDate,"")</f>
        <v/>
      </c>
      <c r="C262" s="92" t="str">
        <f>IF(LoanIsNotPaid*LoanIsGood,LoanValue,"")</f>
        <v/>
      </c>
      <c r="D262" s="92" t="str">
        <f>IF(LoanIsNotPaid*LoanIsGood,MonthlyPayment,"")</f>
        <v/>
      </c>
      <c r="E262" s="92" t="str">
        <f>IF(LoanIsNotPaid*LoanIsGood,Principal,"")</f>
        <v/>
      </c>
      <c r="F262" s="92" t="str">
        <f>IF(LoanIsNotPaid*LoanIsGood,InterestAmt,"")</f>
        <v/>
      </c>
      <c r="G262" s="92" t="str">
        <f>IF(LoanIsNotPaid*LoanIsGood,EndingBalance,"")</f>
        <v/>
      </c>
    </row>
    <row r="263" spans="1:7" x14ac:dyDescent="0.35">
      <c r="A263" s="90" t="str">
        <f>IF(LoanIsNotPaid*LoanIsGood,PaymentNumber,"")</f>
        <v/>
      </c>
      <c r="B263" s="91" t="str">
        <f>IF(LoanIsNotPaid*LoanIsGood,PaymentDate,"")</f>
        <v/>
      </c>
      <c r="C263" s="92" t="str">
        <f>IF(LoanIsNotPaid*LoanIsGood,LoanValue,"")</f>
        <v/>
      </c>
      <c r="D263" s="92" t="str">
        <f>IF(LoanIsNotPaid*LoanIsGood,MonthlyPayment,"")</f>
        <v/>
      </c>
      <c r="E263" s="92" t="str">
        <f>IF(LoanIsNotPaid*LoanIsGood,Principal,"")</f>
        <v/>
      </c>
      <c r="F263" s="92" t="str">
        <f>IF(LoanIsNotPaid*LoanIsGood,InterestAmt,"")</f>
        <v/>
      </c>
      <c r="G263" s="92" t="str">
        <f>IF(LoanIsNotPaid*LoanIsGood,EndingBalance,"")</f>
        <v/>
      </c>
    </row>
    <row r="264" spans="1:7" x14ac:dyDescent="0.35">
      <c r="A264" s="90" t="str">
        <f>IF(LoanIsNotPaid*LoanIsGood,PaymentNumber,"")</f>
        <v/>
      </c>
      <c r="B264" s="91" t="str">
        <f>IF(LoanIsNotPaid*LoanIsGood,PaymentDate,"")</f>
        <v/>
      </c>
      <c r="C264" s="92" t="str">
        <f>IF(LoanIsNotPaid*LoanIsGood,LoanValue,"")</f>
        <v/>
      </c>
      <c r="D264" s="92" t="str">
        <f>IF(LoanIsNotPaid*LoanIsGood,MonthlyPayment,"")</f>
        <v/>
      </c>
      <c r="E264" s="92" t="str">
        <f>IF(LoanIsNotPaid*LoanIsGood,Principal,"")</f>
        <v/>
      </c>
      <c r="F264" s="92" t="str">
        <f>IF(LoanIsNotPaid*LoanIsGood,InterestAmt,"")</f>
        <v/>
      </c>
      <c r="G264" s="92" t="str">
        <f>IF(LoanIsNotPaid*LoanIsGood,EndingBalance,"")</f>
        <v/>
      </c>
    </row>
    <row r="265" spans="1:7" x14ac:dyDescent="0.35">
      <c r="A265" s="90" t="str">
        <f>IF(LoanIsNotPaid*LoanIsGood,PaymentNumber,"")</f>
        <v/>
      </c>
      <c r="B265" s="91" t="str">
        <f>IF(LoanIsNotPaid*LoanIsGood,PaymentDate,"")</f>
        <v/>
      </c>
      <c r="C265" s="92" t="str">
        <f>IF(LoanIsNotPaid*LoanIsGood,LoanValue,"")</f>
        <v/>
      </c>
      <c r="D265" s="92" t="str">
        <f>IF(LoanIsNotPaid*LoanIsGood,MonthlyPayment,"")</f>
        <v/>
      </c>
      <c r="E265" s="92" t="str">
        <f>IF(LoanIsNotPaid*LoanIsGood,Principal,"")</f>
        <v/>
      </c>
      <c r="F265" s="92" t="str">
        <f>IF(LoanIsNotPaid*LoanIsGood,InterestAmt,"")</f>
        <v/>
      </c>
      <c r="G265" s="92" t="str">
        <f>IF(LoanIsNotPaid*LoanIsGood,EndingBalance,"")</f>
        <v/>
      </c>
    </row>
    <row r="266" spans="1:7" x14ac:dyDescent="0.35">
      <c r="A266" s="90" t="str">
        <f>IF(LoanIsNotPaid*LoanIsGood,PaymentNumber,"")</f>
        <v/>
      </c>
      <c r="B266" s="91" t="str">
        <f>IF(LoanIsNotPaid*LoanIsGood,PaymentDate,"")</f>
        <v/>
      </c>
      <c r="C266" s="92" t="str">
        <f>IF(LoanIsNotPaid*LoanIsGood,LoanValue,"")</f>
        <v/>
      </c>
      <c r="D266" s="92" t="str">
        <f>IF(LoanIsNotPaid*LoanIsGood,MonthlyPayment,"")</f>
        <v/>
      </c>
      <c r="E266" s="92" t="str">
        <f>IF(LoanIsNotPaid*LoanIsGood,Principal,"")</f>
        <v/>
      </c>
      <c r="F266" s="92" t="str">
        <f>IF(LoanIsNotPaid*LoanIsGood,InterestAmt,"")</f>
        <v/>
      </c>
      <c r="G266" s="92" t="str">
        <f>IF(LoanIsNotPaid*LoanIsGood,EndingBalance,"")</f>
        <v/>
      </c>
    </row>
    <row r="267" spans="1:7" x14ac:dyDescent="0.35">
      <c r="A267" s="90" t="str">
        <f>IF(LoanIsNotPaid*LoanIsGood,PaymentNumber,"")</f>
        <v/>
      </c>
      <c r="B267" s="91" t="str">
        <f>IF(LoanIsNotPaid*LoanIsGood,PaymentDate,"")</f>
        <v/>
      </c>
      <c r="C267" s="92" t="str">
        <f>IF(LoanIsNotPaid*LoanIsGood,LoanValue,"")</f>
        <v/>
      </c>
      <c r="D267" s="92" t="str">
        <f>IF(LoanIsNotPaid*LoanIsGood,MonthlyPayment,"")</f>
        <v/>
      </c>
      <c r="E267" s="92" t="str">
        <f>IF(LoanIsNotPaid*LoanIsGood,Principal,"")</f>
        <v/>
      </c>
      <c r="F267" s="92" t="str">
        <f>IF(LoanIsNotPaid*LoanIsGood,InterestAmt,"")</f>
        <v/>
      </c>
      <c r="G267" s="92" t="str">
        <f>IF(LoanIsNotPaid*LoanIsGood,EndingBalance,"")</f>
        <v/>
      </c>
    </row>
    <row r="268" spans="1:7" x14ac:dyDescent="0.35">
      <c r="A268" s="90" t="str">
        <f>IF(LoanIsNotPaid*LoanIsGood,PaymentNumber,"")</f>
        <v/>
      </c>
      <c r="B268" s="91" t="str">
        <f>IF(LoanIsNotPaid*LoanIsGood,PaymentDate,"")</f>
        <v/>
      </c>
      <c r="C268" s="92" t="str">
        <f>IF(LoanIsNotPaid*LoanIsGood,LoanValue,"")</f>
        <v/>
      </c>
      <c r="D268" s="92" t="str">
        <f>IF(LoanIsNotPaid*LoanIsGood,MonthlyPayment,"")</f>
        <v/>
      </c>
      <c r="E268" s="92" t="str">
        <f>IF(LoanIsNotPaid*LoanIsGood,Principal,"")</f>
        <v/>
      </c>
      <c r="F268" s="92" t="str">
        <f>IF(LoanIsNotPaid*LoanIsGood,InterestAmt,"")</f>
        <v/>
      </c>
      <c r="G268" s="92" t="str">
        <f>IF(LoanIsNotPaid*LoanIsGood,EndingBalance,"")</f>
        <v/>
      </c>
    </row>
    <row r="269" spans="1:7" x14ac:dyDescent="0.35">
      <c r="A269" s="90" t="str">
        <f>IF(LoanIsNotPaid*LoanIsGood,PaymentNumber,"")</f>
        <v/>
      </c>
      <c r="B269" s="91" t="str">
        <f>IF(LoanIsNotPaid*LoanIsGood,PaymentDate,"")</f>
        <v/>
      </c>
      <c r="C269" s="92" t="str">
        <f>IF(LoanIsNotPaid*LoanIsGood,LoanValue,"")</f>
        <v/>
      </c>
      <c r="D269" s="92" t="str">
        <f>IF(LoanIsNotPaid*LoanIsGood,MonthlyPayment,"")</f>
        <v/>
      </c>
      <c r="E269" s="92" t="str">
        <f>IF(LoanIsNotPaid*LoanIsGood,Principal,"")</f>
        <v/>
      </c>
      <c r="F269" s="92" t="str">
        <f>IF(LoanIsNotPaid*LoanIsGood,InterestAmt,"")</f>
        <v/>
      </c>
      <c r="G269" s="92" t="str">
        <f>IF(LoanIsNotPaid*LoanIsGood,EndingBalance,"")</f>
        <v/>
      </c>
    </row>
    <row r="270" spans="1:7" x14ac:dyDescent="0.35">
      <c r="A270" s="90" t="str">
        <f>IF(LoanIsNotPaid*LoanIsGood,PaymentNumber,"")</f>
        <v/>
      </c>
      <c r="B270" s="91" t="str">
        <f>IF(LoanIsNotPaid*LoanIsGood,PaymentDate,"")</f>
        <v/>
      </c>
      <c r="C270" s="92" t="str">
        <f>IF(LoanIsNotPaid*LoanIsGood,LoanValue,"")</f>
        <v/>
      </c>
      <c r="D270" s="92" t="str">
        <f>IF(LoanIsNotPaid*LoanIsGood,MonthlyPayment,"")</f>
        <v/>
      </c>
      <c r="E270" s="92" t="str">
        <f>IF(LoanIsNotPaid*LoanIsGood,Principal,"")</f>
        <v/>
      </c>
      <c r="F270" s="92" t="str">
        <f>IF(LoanIsNotPaid*LoanIsGood,InterestAmt,"")</f>
        <v/>
      </c>
      <c r="G270" s="92" t="str">
        <f>IF(LoanIsNotPaid*LoanIsGood,EndingBalance,"")</f>
        <v/>
      </c>
    </row>
    <row r="271" spans="1:7" x14ac:dyDescent="0.35">
      <c r="A271" s="90" t="str">
        <f>IF(LoanIsNotPaid*LoanIsGood,PaymentNumber,"")</f>
        <v/>
      </c>
      <c r="B271" s="91" t="str">
        <f>IF(LoanIsNotPaid*LoanIsGood,PaymentDate,"")</f>
        <v/>
      </c>
      <c r="C271" s="92" t="str">
        <f>IF(LoanIsNotPaid*LoanIsGood,LoanValue,"")</f>
        <v/>
      </c>
      <c r="D271" s="92" t="str">
        <f>IF(LoanIsNotPaid*LoanIsGood,MonthlyPayment,"")</f>
        <v/>
      </c>
      <c r="E271" s="92" t="str">
        <f>IF(LoanIsNotPaid*LoanIsGood,Principal,"")</f>
        <v/>
      </c>
      <c r="F271" s="92" t="str">
        <f>IF(LoanIsNotPaid*LoanIsGood,InterestAmt,"")</f>
        <v/>
      </c>
      <c r="G271" s="92" t="str">
        <f>IF(LoanIsNotPaid*LoanIsGood,EndingBalance,"")</f>
        <v/>
      </c>
    </row>
    <row r="272" spans="1:7" x14ac:dyDescent="0.35">
      <c r="A272" s="90" t="str">
        <f>IF(LoanIsNotPaid*LoanIsGood,PaymentNumber,"")</f>
        <v/>
      </c>
      <c r="B272" s="91" t="str">
        <f>IF(LoanIsNotPaid*LoanIsGood,PaymentDate,"")</f>
        <v/>
      </c>
      <c r="C272" s="92" t="str">
        <f>IF(LoanIsNotPaid*LoanIsGood,LoanValue,"")</f>
        <v/>
      </c>
      <c r="D272" s="92" t="str">
        <f>IF(LoanIsNotPaid*LoanIsGood,MonthlyPayment,"")</f>
        <v/>
      </c>
      <c r="E272" s="92" t="str">
        <f>IF(LoanIsNotPaid*LoanIsGood,Principal,"")</f>
        <v/>
      </c>
      <c r="F272" s="92" t="str">
        <f>IF(LoanIsNotPaid*LoanIsGood,InterestAmt,"")</f>
        <v/>
      </c>
      <c r="G272" s="92" t="str">
        <f>IF(LoanIsNotPaid*LoanIsGood,EndingBalance,"")</f>
        <v/>
      </c>
    </row>
    <row r="273" spans="1:7" x14ac:dyDescent="0.35">
      <c r="A273" s="90" t="str">
        <f>IF(LoanIsNotPaid*LoanIsGood,PaymentNumber,"")</f>
        <v/>
      </c>
      <c r="B273" s="91" t="str">
        <f>IF(LoanIsNotPaid*LoanIsGood,PaymentDate,"")</f>
        <v/>
      </c>
      <c r="C273" s="92" t="str">
        <f>IF(LoanIsNotPaid*LoanIsGood,LoanValue,"")</f>
        <v/>
      </c>
      <c r="D273" s="92" t="str">
        <f>IF(LoanIsNotPaid*LoanIsGood,MonthlyPayment,"")</f>
        <v/>
      </c>
      <c r="E273" s="92" t="str">
        <f>IF(LoanIsNotPaid*LoanIsGood,Principal,"")</f>
        <v/>
      </c>
      <c r="F273" s="92" t="str">
        <f>IF(LoanIsNotPaid*LoanIsGood,InterestAmt,"")</f>
        <v/>
      </c>
      <c r="G273" s="92" t="str">
        <f>IF(LoanIsNotPaid*LoanIsGood,EndingBalance,"")</f>
        <v/>
      </c>
    </row>
    <row r="274" spans="1:7" x14ac:dyDescent="0.35">
      <c r="A274" s="90" t="str">
        <f>IF(LoanIsNotPaid*LoanIsGood,PaymentNumber,"")</f>
        <v/>
      </c>
      <c r="B274" s="91" t="str">
        <f>IF(LoanIsNotPaid*LoanIsGood,PaymentDate,"")</f>
        <v/>
      </c>
      <c r="C274" s="92" t="str">
        <f>IF(LoanIsNotPaid*LoanIsGood,LoanValue,"")</f>
        <v/>
      </c>
      <c r="D274" s="92" t="str">
        <f>IF(LoanIsNotPaid*LoanIsGood,MonthlyPayment,"")</f>
        <v/>
      </c>
      <c r="E274" s="92" t="str">
        <f>IF(LoanIsNotPaid*LoanIsGood,Principal,"")</f>
        <v/>
      </c>
      <c r="F274" s="92" t="str">
        <f>IF(LoanIsNotPaid*LoanIsGood,InterestAmt,"")</f>
        <v/>
      </c>
      <c r="G274" s="92" t="str">
        <f>IF(LoanIsNotPaid*LoanIsGood,EndingBalance,"")</f>
        <v/>
      </c>
    </row>
    <row r="275" spans="1:7" x14ac:dyDescent="0.35">
      <c r="A275" s="90" t="str">
        <f>IF(LoanIsNotPaid*LoanIsGood,PaymentNumber,"")</f>
        <v/>
      </c>
      <c r="B275" s="91" t="str">
        <f>IF(LoanIsNotPaid*LoanIsGood,PaymentDate,"")</f>
        <v/>
      </c>
      <c r="C275" s="92" t="str">
        <f>IF(LoanIsNotPaid*LoanIsGood,LoanValue,"")</f>
        <v/>
      </c>
      <c r="D275" s="92" t="str">
        <f>IF(LoanIsNotPaid*LoanIsGood,MonthlyPayment,"")</f>
        <v/>
      </c>
      <c r="E275" s="92" t="str">
        <f>IF(LoanIsNotPaid*LoanIsGood,Principal,"")</f>
        <v/>
      </c>
      <c r="F275" s="92" t="str">
        <f>IF(LoanIsNotPaid*LoanIsGood,InterestAmt,"")</f>
        <v/>
      </c>
      <c r="G275" s="92" t="str">
        <f>IF(LoanIsNotPaid*LoanIsGood,EndingBalance,"")</f>
        <v/>
      </c>
    </row>
    <row r="276" spans="1:7" x14ac:dyDescent="0.35">
      <c r="A276" s="90" t="str">
        <f>IF(LoanIsNotPaid*LoanIsGood,PaymentNumber,"")</f>
        <v/>
      </c>
      <c r="B276" s="91" t="str">
        <f>IF(LoanIsNotPaid*LoanIsGood,PaymentDate,"")</f>
        <v/>
      </c>
      <c r="C276" s="92" t="str">
        <f>IF(LoanIsNotPaid*LoanIsGood,LoanValue,"")</f>
        <v/>
      </c>
      <c r="D276" s="92" t="str">
        <f>IF(LoanIsNotPaid*LoanIsGood,MonthlyPayment,"")</f>
        <v/>
      </c>
      <c r="E276" s="92" t="str">
        <f>IF(LoanIsNotPaid*LoanIsGood,Principal,"")</f>
        <v/>
      </c>
      <c r="F276" s="92" t="str">
        <f>IF(LoanIsNotPaid*LoanIsGood,InterestAmt,"")</f>
        <v/>
      </c>
      <c r="G276" s="92" t="str">
        <f>IF(LoanIsNotPaid*LoanIsGood,EndingBalance,"")</f>
        <v/>
      </c>
    </row>
    <row r="277" spans="1:7" x14ac:dyDescent="0.35">
      <c r="A277" s="90" t="str">
        <f>IF(LoanIsNotPaid*LoanIsGood,PaymentNumber,"")</f>
        <v/>
      </c>
      <c r="B277" s="91" t="str">
        <f>IF(LoanIsNotPaid*LoanIsGood,PaymentDate,"")</f>
        <v/>
      </c>
      <c r="C277" s="92" t="str">
        <f>IF(LoanIsNotPaid*LoanIsGood,LoanValue,"")</f>
        <v/>
      </c>
      <c r="D277" s="92" t="str">
        <f>IF(LoanIsNotPaid*LoanIsGood,MonthlyPayment,"")</f>
        <v/>
      </c>
      <c r="E277" s="92" t="str">
        <f>IF(LoanIsNotPaid*LoanIsGood,Principal,"")</f>
        <v/>
      </c>
      <c r="F277" s="92" t="str">
        <f>IF(LoanIsNotPaid*LoanIsGood,InterestAmt,"")</f>
        <v/>
      </c>
      <c r="G277" s="92" t="str">
        <f>IF(LoanIsNotPaid*LoanIsGood,EndingBalance,"")</f>
        <v/>
      </c>
    </row>
    <row r="278" spans="1:7" x14ac:dyDescent="0.35">
      <c r="A278" s="90" t="str">
        <f>IF(LoanIsNotPaid*LoanIsGood,PaymentNumber,"")</f>
        <v/>
      </c>
      <c r="B278" s="91" t="str">
        <f>IF(LoanIsNotPaid*LoanIsGood,PaymentDate,"")</f>
        <v/>
      </c>
      <c r="C278" s="92" t="str">
        <f>IF(LoanIsNotPaid*LoanIsGood,LoanValue,"")</f>
        <v/>
      </c>
      <c r="D278" s="92" t="str">
        <f>IF(LoanIsNotPaid*LoanIsGood,MonthlyPayment,"")</f>
        <v/>
      </c>
      <c r="E278" s="92" t="str">
        <f>IF(LoanIsNotPaid*LoanIsGood,Principal,"")</f>
        <v/>
      </c>
      <c r="F278" s="92" t="str">
        <f>IF(LoanIsNotPaid*LoanIsGood,InterestAmt,"")</f>
        <v/>
      </c>
      <c r="G278" s="92" t="str">
        <f>IF(LoanIsNotPaid*LoanIsGood,EndingBalance,"")</f>
        <v/>
      </c>
    </row>
    <row r="279" spans="1:7" x14ac:dyDescent="0.35">
      <c r="A279" s="90" t="str">
        <f>IF(LoanIsNotPaid*LoanIsGood,PaymentNumber,"")</f>
        <v/>
      </c>
      <c r="B279" s="91" t="str">
        <f>IF(LoanIsNotPaid*LoanIsGood,PaymentDate,"")</f>
        <v/>
      </c>
      <c r="C279" s="92" t="str">
        <f>IF(LoanIsNotPaid*LoanIsGood,LoanValue,"")</f>
        <v/>
      </c>
      <c r="D279" s="92" t="str">
        <f>IF(LoanIsNotPaid*LoanIsGood,MonthlyPayment,"")</f>
        <v/>
      </c>
      <c r="E279" s="92" t="str">
        <f>IF(LoanIsNotPaid*LoanIsGood,Principal,"")</f>
        <v/>
      </c>
      <c r="F279" s="92" t="str">
        <f>IF(LoanIsNotPaid*LoanIsGood,InterestAmt,"")</f>
        <v/>
      </c>
      <c r="G279" s="92" t="str">
        <f>IF(LoanIsNotPaid*LoanIsGood,EndingBalance,"")</f>
        <v/>
      </c>
    </row>
    <row r="280" spans="1:7" x14ac:dyDescent="0.35">
      <c r="A280" s="90" t="str">
        <f>IF(LoanIsNotPaid*LoanIsGood,PaymentNumber,"")</f>
        <v/>
      </c>
      <c r="B280" s="91" t="str">
        <f>IF(LoanIsNotPaid*LoanIsGood,PaymentDate,"")</f>
        <v/>
      </c>
      <c r="C280" s="92" t="str">
        <f>IF(LoanIsNotPaid*LoanIsGood,LoanValue,"")</f>
        <v/>
      </c>
      <c r="D280" s="92" t="str">
        <f>IF(LoanIsNotPaid*LoanIsGood,MonthlyPayment,"")</f>
        <v/>
      </c>
      <c r="E280" s="92" t="str">
        <f>IF(LoanIsNotPaid*LoanIsGood,Principal,"")</f>
        <v/>
      </c>
      <c r="F280" s="92" t="str">
        <f>IF(LoanIsNotPaid*LoanIsGood,InterestAmt,"")</f>
        <v/>
      </c>
      <c r="G280" s="92" t="str">
        <f>IF(LoanIsNotPaid*LoanIsGood,EndingBalance,"")</f>
        <v/>
      </c>
    </row>
    <row r="281" spans="1:7" x14ac:dyDescent="0.35">
      <c r="A281" s="90" t="str">
        <f>IF(LoanIsNotPaid*LoanIsGood,PaymentNumber,"")</f>
        <v/>
      </c>
      <c r="B281" s="91" t="str">
        <f>IF(LoanIsNotPaid*LoanIsGood,PaymentDate,"")</f>
        <v/>
      </c>
      <c r="C281" s="92" t="str">
        <f>IF(LoanIsNotPaid*LoanIsGood,LoanValue,"")</f>
        <v/>
      </c>
      <c r="D281" s="92" t="str">
        <f>IF(LoanIsNotPaid*LoanIsGood,MonthlyPayment,"")</f>
        <v/>
      </c>
      <c r="E281" s="92" t="str">
        <f>IF(LoanIsNotPaid*LoanIsGood,Principal,"")</f>
        <v/>
      </c>
      <c r="F281" s="92" t="str">
        <f>IF(LoanIsNotPaid*LoanIsGood,InterestAmt,"")</f>
        <v/>
      </c>
      <c r="G281" s="92" t="str">
        <f>IF(LoanIsNotPaid*LoanIsGood,EndingBalance,"")</f>
        <v/>
      </c>
    </row>
    <row r="282" spans="1:7" x14ac:dyDescent="0.35">
      <c r="A282" s="90" t="str">
        <f>IF(LoanIsNotPaid*LoanIsGood,PaymentNumber,"")</f>
        <v/>
      </c>
      <c r="B282" s="91" t="str">
        <f>IF(LoanIsNotPaid*LoanIsGood,PaymentDate,"")</f>
        <v/>
      </c>
      <c r="C282" s="92" t="str">
        <f>IF(LoanIsNotPaid*LoanIsGood,LoanValue,"")</f>
        <v/>
      </c>
      <c r="D282" s="92" t="str">
        <f>IF(LoanIsNotPaid*LoanIsGood,MonthlyPayment,"")</f>
        <v/>
      </c>
      <c r="E282" s="92" t="str">
        <f>IF(LoanIsNotPaid*LoanIsGood,Principal,"")</f>
        <v/>
      </c>
      <c r="F282" s="92" t="str">
        <f>IF(LoanIsNotPaid*LoanIsGood,InterestAmt,"")</f>
        <v/>
      </c>
      <c r="G282" s="92" t="str">
        <f>IF(LoanIsNotPaid*LoanIsGood,EndingBalance,"")</f>
        <v/>
      </c>
    </row>
    <row r="283" spans="1:7" x14ac:dyDescent="0.35">
      <c r="A283" s="90" t="str">
        <f>IF(LoanIsNotPaid*LoanIsGood,PaymentNumber,"")</f>
        <v/>
      </c>
      <c r="B283" s="91" t="str">
        <f>IF(LoanIsNotPaid*LoanIsGood,PaymentDate,"")</f>
        <v/>
      </c>
      <c r="C283" s="92" t="str">
        <f>IF(LoanIsNotPaid*LoanIsGood,LoanValue,"")</f>
        <v/>
      </c>
      <c r="D283" s="92" t="str">
        <f>IF(LoanIsNotPaid*LoanIsGood,MonthlyPayment,"")</f>
        <v/>
      </c>
      <c r="E283" s="92" t="str">
        <f>IF(LoanIsNotPaid*LoanIsGood,Principal,"")</f>
        <v/>
      </c>
      <c r="F283" s="92" t="str">
        <f>IF(LoanIsNotPaid*LoanIsGood,InterestAmt,"")</f>
        <v/>
      </c>
      <c r="G283" s="92" t="str">
        <f>IF(LoanIsNotPaid*LoanIsGood,EndingBalance,"")</f>
        <v/>
      </c>
    </row>
    <row r="284" spans="1:7" x14ac:dyDescent="0.35">
      <c r="A284" s="90" t="str">
        <f>IF(LoanIsNotPaid*LoanIsGood,PaymentNumber,"")</f>
        <v/>
      </c>
      <c r="B284" s="91" t="str">
        <f>IF(LoanIsNotPaid*LoanIsGood,PaymentDate,"")</f>
        <v/>
      </c>
      <c r="C284" s="92" t="str">
        <f>IF(LoanIsNotPaid*LoanIsGood,LoanValue,"")</f>
        <v/>
      </c>
      <c r="D284" s="92" t="str">
        <f>IF(LoanIsNotPaid*LoanIsGood,MonthlyPayment,"")</f>
        <v/>
      </c>
      <c r="E284" s="92" t="str">
        <f>IF(LoanIsNotPaid*LoanIsGood,Principal,"")</f>
        <v/>
      </c>
      <c r="F284" s="92" t="str">
        <f>IF(LoanIsNotPaid*LoanIsGood,InterestAmt,"")</f>
        <v/>
      </c>
      <c r="G284" s="92" t="str">
        <f>IF(LoanIsNotPaid*LoanIsGood,EndingBalance,"")</f>
        <v/>
      </c>
    </row>
    <row r="285" spans="1:7" x14ac:dyDescent="0.35">
      <c r="A285" s="90" t="str">
        <f>IF(LoanIsNotPaid*LoanIsGood,PaymentNumber,"")</f>
        <v/>
      </c>
      <c r="B285" s="91" t="str">
        <f>IF(LoanIsNotPaid*LoanIsGood,PaymentDate,"")</f>
        <v/>
      </c>
      <c r="C285" s="92" t="str">
        <f>IF(LoanIsNotPaid*LoanIsGood,LoanValue,"")</f>
        <v/>
      </c>
      <c r="D285" s="92" t="str">
        <f>IF(LoanIsNotPaid*LoanIsGood,MonthlyPayment,"")</f>
        <v/>
      </c>
      <c r="E285" s="92" t="str">
        <f>IF(LoanIsNotPaid*LoanIsGood,Principal,"")</f>
        <v/>
      </c>
      <c r="F285" s="92" t="str">
        <f>IF(LoanIsNotPaid*LoanIsGood,InterestAmt,"")</f>
        <v/>
      </c>
      <c r="G285" s="92" t="str">
        <f>IF(LoanIsNotPaid*LoanIsGood,EndingBalance,"")</f>
        <v/>
      </c>
    </row>
    <row r="286" spans="1:7" x14ac:dyDescent="0.35">
      <c r="A286" s="90" t="str">
        <f>IF(LoanIsNotPaid*LoanIsGood,PaymentNumber,"")</f>
        <v/>
      </c>
      <c r="B286" s="91" t="str">
        <f>IF(LoanIsNotPaid*LoanIsGood,PaymentDate,"")</f>
        <v/>
      </c>
      <c r="C286" s="92" t="str">
        <f>IF(LoanIsNotPaid*LoanIsGood,LoanValue,"")</f>
        <v/>
      </c>
      <c r="D286" s="92" t="str">
        <f>IF(LoanIsNotPaid*LoanIsGood,MonthlyPayment,"")</f>
        <v/>
      </c>
      <c r="E286" s="92" t="str">
        <f>IF(LoanIsNotPaid*LoanIsGood,Principal,"")</f>
        <v/>
      </c>
      <c r="F286" s="92" t="str">
        <f>IF(LoanIsNotPaid*LoanIsGood,InterestAmt,"")</f>
        <v/>
      </c>
      <c r="G286" s="92" t="str">
        <f>IF(LoanIsNotPaid*LoanIsGood,EndingBalance,"")</f>
        <v/>
      </c>
    </row>
    <row r="287" spans="1:7" x14ac:dyDescent="0.35">
      <c r="A287" s="90" t="str">
        <f>IF(LoanIsNotPaid*LoanIsGood,PaymentNumber,"")</f>
        <v/>
      </c>
      <c r="B287" s="91" t="str">
        <f>IF(LoanIsNotPaid*LoanIsGood,PaymentDate,"")</f>
        <v/>
      </c>
      <c r="C287" s="92" t="str">
        <f>IF(LoanIsNotPaid*LoanIsGood,LoanValue,"")</f>
        <v/>
      </c>
      <c r="D287" s="92" t="str">
        <f>IF(LoanIsNotPaid*LoanIsGood,MonthlyPayment,"")</f>
        <v/>
      </c>
      <c r="E287" s="92" t="str">
        <f>IF(LoanIsNotPaid*LoanIsGood,Principal,"")</f>
        <v/>
      </c>
      <c r="F287" s="92" t="str">
        <f>IF(LoanIsNotPaid*LoanIsGood,InterestAmt,"")</f>
        <v/>
      </c>
      <c r="G287" s="92" t="str">
        <f>IF(LoanIsNotPaid*LoanIsGood,EndingBalance,"")</f>
        <v/>
      </c>
    </row>
    <row r="288" spans="1:7" x14ac:dyDescent="0.35">
      <c r="A288" s="90" t="str">
        <f>IF(LoanIsNotPaid*LoanIsGood,PaymentNumber,"")</f>
        <v/>
      </c>
      <c r="B288" s="91" t="str">
        <f>IF(LoanIsNotPaid*LoanIsGood,PaymentDate,"")</f>
        <v/>
      </c>
      <c r="C288" s="92" t="str">
        <f>IF(LoanIsNotPaid*LoanIsGood,LoanValue,"")</f>
        <v/>
      </c>
      <c r="D288" s="92" t="str">
        <f>IF(LoanIsNotPaid*LoanIsGood,MonthlyPayment,"")</f>
        <v/>
      </c>
      <c r="E288" s="92" t="str">
        <f>IF(LoanIsNotPaid*LoanIsGood,Principal,"")</f>
        <v/>
      </c>
      <c r="F288" s="92" t="str">
        <f>IF(LoanIsNotPaid*LoanIsGood,InterestAmt,"")</f>
        <v/>
      </c>
      <c r="G288" s="92" t="str">
        <f>IF(LoanIsNotPaid*LoanIsGood,EndingBalance,"")</f>
        <v/>
      </c>
    </row>
    <row r="289" spans="1:7" x14ac:dyDescent="0.35">
      <c r="A289" s="90" t="str">
        <f>IF(LoanIsNotPaid*LoanIsGood,PaymentNumber,"")</f>
        <v/>
      </c>
      <c r="B289" s="91" t="str">
        <f>IF(LoanIsNotPaid*LoanIsGood,PaymentDate,"")</f>
        <v/>
      </c>
      <c r="C289" s="92" t="str">
        <f>IF(LoanIsNotPaid*LoanIsGood,LoanValue,"")</f>
        <v/>
      </c>
      <c r="D289" s="92" t="str">
        <f>IF(LoanIsNotPaid*LoanIsGood,MonthlyPayment,"")</f>
        <v/>
      </c>
      <c r="E289" s="92" t="str">
        <f>IF(LoanIsNotPaid*LoanIsGood,Principal,"")</f>
        <v/>
      </c>
      <c r="F289" s="92" t="str">
        <f>IF(LoanIsNotPaid*LoanIsGood,InterestAmt,"")</f>
        <v/>
      </c>
      <c r="G289" s="92" t="str">
        <f>IF(LoanIsNotPaid*LoanIsGood,EndingBalance,"")</f>
        <v/>
      </c>
    </row>
    <row r="290" spans="1:7" x14ac:dyDescent="0.35">
      <c r="A290" s="90" t="str">
        <f>IF(LoanIsNotPaid*LoanIsGood,PaymentNumber,"")</f>
        <v/>
      </c>
      <c r="B290" s="91" t="str">
        <f>IF(LoanIsNotPaid*LoanIsGood,PaymentDate,"")</f>
        <v/>
      </c>
      <c r="C290" s="92" t="str">
        <f>IF(LoanIsNotPaid*LoanIsGood,LoanValue,"")</f>
        <v/>
      </c>
      <c r="D290" s="92" t="str">
        <f>IF(LoanIsNotPaid*LoanIsGood,MonthlyPayment,"")</f>
        <v/>
      </c>
      <c r="E290" s="92" t="str">
        <f>IF(LoanIsNotPaid*LoanIsGood,Principal,"")</f>
        <v/>
      </c>
      <c r="F290" s="92" t="str">
        <f>IF(LoanIsNotPaid*LoanIsGood,InterestAmt,"")</f>
        <v/>
      </c>
      <c r="G290" s="92" t="str">
        <f>IF(LoanIsNotPaid*LoanIsGood,EndingBalance,"")</f>
        <v/>
      </c>
    </row>
    <row r="291" spans="1:7" x14ac:dyDescent="0.35">
      <c r="A291" s="90" t="str">
        <f>IF(LoanIsNotPaid*LoanIsGood,PaymentNumber,"")</f>
        <v/>
      </c>
      <c r="B291" s="91" t="str">
        <f>IF(LoanIsNotPaid*LoanIsGood,PaymentDate,"")</f>
        <v/>
      </c>
      <c r="C291" s="92" t="str">
        <f>IF(LoanIsNotPaid*LoanIsGood,LoanValue,"")</f>
        <v/>
      </c>
      <c r="D291" s="92" t="str">
        <f>IF(LoanIsNotPaid*LoanIsGood,MonthlyPayment,"")</f>
        <v/>
      </c>
      <c r="E291" s="92" t="str">
        <f>IF(LoanIsNotPaid*LoanIsGood,Principal,"")</f>
        <v/>
      </c>
      <c r="F291" s="92" t="str">
        <f>IF(LoanIsNotPaid*LoanIsGood,InterestAmt,"")</f>
        <v/>
      </c>
      <c r="G291" s="92" t="str">
        <f>IF(LoanIsNotPaid*LoanIsGood,EndingBalance,"")</f>
        <v/>
      </c>
    </row>
    <row r="292" spans="1:7" x14ac:dyDescent="0.35">
      <c r="A292" s="90" t="str">
        <f>IF(LoanIsNotPaid*LoanIsGood,PaymentNumber,"")</f>
        <v/>
      </c>
      <c r="B292" s="91" t="str">
        <f>IF(LoanIsNotPaid*LoanIsGood,PaymentDate,"")</f>
        <v/>
      </c>
      <c r="C292" s="92" t="str">
        <f>IF(LoanIsNotPaid*LoanIsGood,LoanValue,"")</f>
        <v/>
      </c>
      <c r="D292" s="92" t="str">
        <f>IF(LoanIsNotPaid*LoanIsGood,MonthlyPayment,"")</f>
        <v/>
      </c>
      <c r="E292" s="92" t="str">
        <f>IF(LoanIsNotPaid*LoanIsGood,Principal,"")</f>
        <v/>
      </c>
      <c r="F292" s="92" t="str">
        <f>IF(LoanIsNotPaid*LoanIsGood,InterestAmt,"")</f>
        <v/>
      </c>
      <c r="G292" s="92" t="str">
        <f>IF(LoanIsNotPaid*LoanIsGood,EndingBalance,"")</f>
        <v/>
      </c>
    </row>
    <row r="293" spans="1:7" x14ac:dyDescent="0.35">
      <c r="A293" s="90" t="str">
        <f>IF(LoanIsNotPaid*LoanIsGood,PaymentNumber,"")</f>
        <v/>
      </c>
      <c r="B293" s="91" t="str">
        <f>IF(LoanIsNotPaid*LoanIsGood,PaymentDate,"")</f>
        <v/>
      </c>
      <c r="C293" s="92" t="str">
        <f>IF(LoanIsNotPaid*LoanIsGood,LoanValue,"")</f>
        <v/>
      </c>
      <c r="D293" s="92" t="str">
        <f>IF(LoanIsNotPaid*LoanIsGood,MonthlyPayment,"")</f>
        <v/>
      </c>
      <c r="E293" s="92" t="str">
        <f>IF(LoanIsNotPaid*LoanIsGood,Principal,"")</f>
        <v/>
      </c>
      <c r="F293" s="92" t="str">
        <f>IF(LoanIsNotPaid*LoanIsGood,InterestAmt,"")</f>
        <v/>
      </c>
      <c r="G293" s="92" t="str">
        <f>IF(LoanIsNotPaid*LoanIsGood,EndingBalance,"")</f>
        <v/>
      </c>
    </row>
    <row r="294" spans="1:7" x14ac:dyDescent="0.35">
      <c r="A294" s="90" t="str">
        <f>IF(LoanIsNotPaid*LoanIsGood,PaymentNumber,"")</f>
        <v/>
      </c>
      <c r="B294" s="91" t="str">
        <f>IF(LoanIsNotPaid*LoanIsGood,PaymentDate,"")</f>
        <v/>
      </c>
      <c r="C294" s="92" t="str">
        <f>IF(LoanIsNotPaid*LoanIsGood,LoanValue,"")</f>
        <v/>
      </c>
      <c r="D294" s="92" t="str">
        <f>IF(LoanIsNotPaid*LoanIsGood,MonthlyPayment,"")</f>
        <v/>
      </c>
      <c r="E294" s="92" t="str">
        <f>IF(LoanIsNotPaid*LoanIsGood,Principal,"")</f>
        <v/>
      </c>
      <c r="F294" s="92" t="str">
        <f>IF(LoanIsNotPaid*LoanIsGood,InterestAmt,"")</f>
        <v/>
      </c>
      <c r="G294" s="92" t="str">
        <f>IF(LoanIsNotPaid*LoanIsGood,EndingBalance,"")</f>
        <v/>
      </c>
    </row>
    <row r="295" spans="1:7" x14ac:dyDescent="0.35">
      <c r="A295" s="90" t="str">
        <f>IF(LoanIsNotPaid*LoanIsGood,PaymentNumber,"")</f>
        <v/>
      </c>
      <c r="B295" s="91" t="str">
        <f>IF(LoanIsNotPaid*LoanIsGood,PaymentDate,"")</f>
        <v/>
      </c>
      <c r="C295" s="92" t="str">
        <f>IF(LoanIsNotPaid*LoanIsGood,LoanValue,"")</f>
        <v/>
      </c>
      <c r="D295" s="92" t="str">
        <f>IF(LoanIsNotPaid*LoanIsGood,MonthlyPayment,"")</f>
        <v/>
      </c>
      <c r="E295" s="92" t="str">
        <f>IF(LoanIsNotPaid*LoanIsGood,Principal,"")</f>
        <v/>
      </c>
      <c r="F295" s="92" t="str">
        <f>IF(LoanIsNotPaid*LoanIsGood,InterestAmt,"")</f>
        <v/>
      </c>
      <c r="G295" s="92" t="str">
        <f>IF(LoanIsNotPaid*LoanIsGood,EndingBalance,"")</f>
        <v/>
      </c>
    </row>
    <row r="296" spans="1:7" x14ac:dyDescent="0.35">
      <c r="A296" s="90" t="str">
        <f>IF(LoanIsNotPaid*LoanIsGood,PaymentNumber,"")</f>
        <v/>
      </c>
      <c r="B296" s="91" t="str">
        <f>IF(LoanIsNotPaid*LoanIsGood,PaymentDate,"")</f>
        <v/>
      </c>
      <c r="C296" s="92" t="str">
        <f>IF(LoanIsNotPaid*LoanIsGood,LoanValue,"")</f>
        <v/>
      </c>
      <c r="D296" s="92" t="str">
        <f>IF(LoanIsNotPaid*LoanIsGood,MonthlyPayment,"")</f>
        <v/>
      </c>
      <c r="E296" s="92" t="str">
        <f>IF(LoanIsNotPaid*LoanIsGood,Principal,"")</f>
        <v/>
      </c>
      <c r="F296" s="92" t="str">
        <f>IF(LoanIsNotPaid*LoanIsGood,InterestAmt,"")</f>
        <v/>
      </c>
      <c r="G296" s="92" t="str">
        <f>IF(LoanIsNotPaid*LoanIsGood,EndingBalance,"")</f>
        <v/>
      </c>
    </row>
    <row r="297" spans="1:7" x14ac:dyDescent="0.35">
      <c r="A297" s="90" t="str">
        <f>IF(LoanIsNotPaid*LoanIsGood,PaymentNumber,"")</f>
        <v/>
      </c>
      <c r="B297" s="91" t="str">
        <f>IF(LoanIsNotPaid*LoanIsGood,PaymentDate,"")</f>
        <v/>
      </c>
      <c r="C297" s="92" t="str">
        <f>IF(LoanIsNotPaid*LoanIsGood,LoanValue,"")</f>
        <v/>
      </c>
      <c r="D297" s="92" t="str">
        <f>IF(LoanIsNotPaid*LoanIsGood,MonthlyPayment,"")</f>
        <v/>
      </c>
      <c r="E297" s="92" t="str">
        <f>IF(LoanIsNotPaid*LoanIsGood,Principal,"")</f>
        <v/>
      </c>
      <c r="F297" s="92" t="str">
        <f>IF(LoanIsNotPaid*LoanIsGood,InterestAmt,"")</f>
        <v/>
      </c>
      <c r="G297" s="92" t="str">
        <f>IF(LoanIsNotPaid*LoanIsGood,EndingBalance,"")</f>
        <v/>
      </c>
    </row>
    <row r="298" spans="1:7" x14ac:dyDescent="0.35">
      <c r="A298" s="90" t="str">
        <f>IF(LoanIsNotPaid*LoanIsGood,PaymentNumber,"")</f>
        <v/>
      </c>
      <c r="B298" s="91" t="str">
        <f>IF(LoanIsNotPaid*LoanIsGood,PaymentDate,"")</f>
        <v/>
      </c>
      <c r="C298" s="92" t="str">
        <f>IF(LoanIsNotPaid*LoanIsGood,LoanValue,"")</f>
        <v/>
      </c>
      <c r="D298" s="92" t="str">
        <f>IF(LoanIsNotPaid*LoanIsGood,MonthlyPayment,"")</f>
        <v/>
      </c>
      <c r="E298" s="92" t="str">
        <f>IF(LoanIsNotPaid*LoanIsGood,Principal,"")</f>
        <v/>
      </c>
      <c r="F298" s="92" t="str">
        <f>IF(LoanIsNotPaid*LoanIsGood,InterestAmt,"")</f>
        <v/>
      </c>
      <c r="G298" s="92" t="str">
        <f>IF(LoanIsNotPaid*LoanIsGood,EndingBalance,"")</f>
        <v/>
      </c>
    </row>
    <row r="299" spans="1:7" x14ac:dyDescent="0.35">
      <c r="A299" s="90" t="str">
        <f>IF(LoanIsNotPaid*LoanIsGood,PaymentNumber,"")</f>
        <v/>
      </c>
      <c r="B299" s="91" t="str">
        <f>IF(LoanIsNotPaid*LoanIsGood,PaymentDate,"")</f>
        <v/>
      </c>
      <c r="C299" s="92" t="str">
        <f>IF(LoanIsNotPaid*LoanIsGood,LoanValue,"")</f>
        <v/>
      </c>
      <c r="D299" s="92" t="str">
        <f>IF(LoanIsNotPaid*LoanIsGood,MonthlyPayment,"")</f>
        <v/>
      </c>
      <c r="E299" s="92" t="str">
        <f>IF(LoanIsNotPaid*LoanIsGood,Principal,"")</f>
        <v/>
      </c>
      <c r="F299" s="92" t="str">
        <f>IF(LoanIsNotPaid*LoanIsGood,InterestAmt,"")</f>
        <v/>
      </c>
      <c r="G299" s="92" t="str">
        <f>IF(LoanIsNotPaid*LoanIsGood,EndingBalance,"")</f>
        <v/>
      </c>
    </row>
    <row r="300" spans="1:7" x14ac:dyDescent="0.35">
      <c r="A300" s="90" t="str">
        <f>IF(LoanIsNotPaid*LoanIsGood,PaymentNumber,"")</f>
        <v/>
      </c>
      <c r="B300" s="91" t="str">
        <f>IF(LoanIsNotPaid*LoanIsGood,PaymentDate,"")</f>
        <v/>
      </c>
      <c r="C300" s="92" t="str">
        <f>IF(LoanIsNotPaid*LoanIsGood,LoanValue,"")</f>
        <v/>
      </c>
      <c r="D300" s="92" t="str">
        <f>IF(LoanIsNotPaid*LoanIsGood,MonthlyPayment,"")</f>
        <v/>
      </c>
      <c r="E300" s="92" t="str">
        <f>IF(LoanIsNotPaid*LoanIsGood,Principal,"")</f>
        <v/>
      </c>
      <c r="F300" s="92" t="str">
        <f>IF(LoanIsNotPaid*LoanIsGood,InterestAmt,"")</f>
        <v/>
      </c>
      <c r="G300" s="92" t="str">
        <f>IF(LoanIsNotPaid*LoanIsGood,EndingBalance,"")</f>
        <v/>
      </c>
    </row>
    <row r="301" spans="1:7" x14ac:dyDescent="0.35">
      <c r="A301" s="90" t="str">
        <f>IF(LoanIsNotPaid*LoanIsGood,PaymentNumber,"")</f>
        <v/>
      </c>
      <c r="B301" s="91" t="str">
        <f>IF(LoanIsNotPaid*LoanIsGood,PaymentDate,"")</f>
        <v/>
      </c>
      <c r="C301" s="92" t="str">
        <f>IF(LoanIsNotPaid*LoanIsGood,LoanValue,"")</f>
        <v/>
      </c>
      <c r="D301" s="92" t="str">
        <f>IF(LoanIsNotPaid*LoanIsGood,MonthlyPayment,"")</f>
        <v/>
      </c>
      <c r="E301" s="92" t="str">
        <f>IF(LoanIsNotPaid*LoanIsGood,Principal,"")</f>
        <v/>
      </c>
      <c r="F301" s="92" t="str">
        <f>IF(LoanIsNotPaid*LoanIsGood,InterestAmt,"")</f>
        <v/>
      </c>
      <c r="G301" s="92" t="str">
        <f>IF(LoanIsNotPaid*LoanIsGood,EndingBalance,"")</f>
        <v/>
      </c>
    </row>
    <row r="302" spans="1:7" x14ac:dyDescent="0.35">
      <c r="A302" s="90" t="str">
        <f>IF(LoanIsNotPaid*LoanIsGood,PaymentNumber,"")</f>
        <v/>
      </c>
      <c r="B302" s="91" t="str">
        <f>IF(LoanIsNotPaid*LoanIsGood,PaymentDate,"")</f>
        <v/>
      </c>
      <c r="C302" s="92" t="str">
        <f>IF(LoanIsNotPaid*LoanIsGood,LoanValue,"")</f>
        <v/>
      </c>
      <c r="D302" s="92" t="str">
        <f>IF(LoanIsNotPaid*LoanIsGood,MonthlyPayment,"")</f>
        <v/>
      </c>
      <c r="E302" s="92" t="str">
        <f>IF(LoanIsNotPaid*LoanIsGood,Principal,"")</f>
        <v/>
      </c>
      <c r="F302" s="92" t="str">
        <f>IF(LoanIsNotPaid*LoanIsGood,InterestAmt,"")</f>
        <v/>
      </c>
      <c r="G302" s="92" t="str">
        <f>IF(LoanIsNotPaid*LoanIsGood,EndingBalance,"")</f>
        <v/>
      </c>
    </row>
    <row r="303" spans="1:7" x14ac:dyDescent="0.35">
      <c r="A303" s="90" t="str">
        <f>IF(LoanIsNotPaid*LoanIsGood,PaymentNumber,"")</f>
        <v/>
      </c>
      <c r="B303" s="91" t="str">
        <f>IF(LoanIsNotPaid*LoanIsGood,PaymentDate,"")</f>
        <v/>
      </c>
      <c r="C303" s="92" t="str">
        <f>IF(LoanIsNotPaid*LoanIsGood,LoanValue,"")</f>
        <v/>
      </c>
      <c r="D303" s="92" t="str">
        <f>IF(LoanIsNotPaid*LoanIsGood,MonthlyPayment,"")</f>
        <v/>
      </c>
      <c r="E303" s="92" t="str">
        <f>IF(LoanIsNotPaid*LoanIsGood,Principal,"")</f>
        <v/>
      </c>
      <c r="F303" s="92" t="str">
        <f>IF(LoanIsNotPaid*LoanIsGood,InterestAmt,"")</f>
        <v/>
      </c>
      <c r="G303" s="92" t="str">
        <f>IF(LoanIsNotPaid*LoanIsGood,EndingBalance,"")</f>
        <v/>
      </c>
    </row>
    <row r="304" spans="1:7" x14ac:dyDescent="0.35">
      <c r="A304" s="90" t="str">
        <f>IF(LoanIsNotPaid*LoanIsGood,PaymentNumber,"")</f>
        <v/>
      </c>
      <c r="B304" s="91" t="str">
        <f>IF(LoanIsNotPaid*LoanIsGood,PaymentDate,"")</f>
        <v/>
      </c>
      <c r="C304" s="92" t="str">
        <f>IF(LoanIsNotPaid*LoanIsGood,LoanValue,"")</f>
        <v/>
      </c>
      <c r="D304" s="92" t="str">
        <f>IF(LoanIsNotPaid*LoanIsGood,MonthlyPayment,"")</f>
        <v/>
      </c>
      <c r="E304" s="92" t="str">
        <f>IF(LoanIsNotPaid*LoanIsGood,Principal,"")</f>
        <v/>
      </c>
      <c r="F304" s="92" t="str">
        <f>IF(LoanIsNotPaid*LoanIsGood,InterestAmt,"")</f>
        <v/>
      </c>
      <c r="G304" s="92" t="str">
        <f>IF(LoanIsNotPaid*LoanIsGood,EndingBalance,"")</f>
        <v/>
      </c>
    </row>
    <row r="305" spans="1:7" x14ac:dyDescent="0.35">
      <c r="A305" s="90" t="str">
        <f>IF(LoanIsNotPaid*LoanIsGood,PaymentNumber,"")</f>
        <v/>
      </c>
      <c r="B305" s="91" t="str">
        <f>IF(LoanIsNotPaid*LoanIsGood,PaymentDate,"")</f>
        <v/>
      </c>
      <c r="C305" s="92" t="str">
        <f>IF(LoanIsNotPaid*LoanIsGood,LoanValue,"")</f>
        <v/>
      </c>
      <c r="D305" s="92" t="str">
        <f>IF(LoanIsNotPaid*LoanIsGood,MonthlyPayment,"")</f>
        <v/>
      </c>
      <c r="E305" s="92" t="str">
        <f>IF(LoanIsNotPaid*LoanIsGood,Principal,"")</f>
        <v/>
      </c>
      <c r="F305" s="92" t="str">
        <f>IF(LoanIsNotPaid*LoanIsGood,InterestAmt,"")</f>
        <v/>
      </c>
      <c r="G305" s="92" t="str">
        <f>IF(LoanIsNotPaid*LoanIsGood,EndingBalance,"")</f>
        <v/>
      </c>
    </row>
    <row r="306" spans="1:7" x14ac:dyDescent="0.35">
      <c r="A306" s="90" t="str">
        <f>IF(LoanIsNotPaid*LoanIsGood,PaymentNumber,"")</f>
        <v/>
      </c>
      <c r="B306" s="91" t="str">
        <f>IF(LoanIsNotPaid*LoanIsGood,PaymentDate,"")</f>
        <v/>
      </c>
      <c r="C306" s="92" t="str">
        <f>IF(LoanIsNotPaid*LoanIsGood,LoanValue,"")</f>
        <v/>
      </c>
      <c r="D306" s="92" t="str">
        <f>IF(LoanIsNotPaid*LoanIsGood,MonthlyPayment,"")</f>
        <v/>
      </c>
      <c r="E306" s="92" t="str">
        <f>IF(LoanIsNotPaid*LoanIsGood,Principal,"")</f>
        <v/>
      </c>
      <c r="F306" s="92" t="str">
        <f>IF(LoanIsNotPaid*LoanIsGood,InterestAmt,"")</f>
        <v/>
      </c>
      <c r="G306" s="92" t="str">
        <f>IF(LoanIsNotPaid*LoanIsGood,EndingBalance,"")</f>
        <v/>
      </c>
    </row>
    <row r="307" spans="1:7" x14ac:dyDescent="0.35">
      <c r="A307" s="90" t="str">
        <f>IF(LoanIsNotPaid*LoanIsGood,PaymentNumber,"")</f>
        <v/>
      </c>
      <c r="B307" s="91" t="str">
        <f>IF(LoanIsNotPaid*LoanIsGood,PaymentDate,"")</f>
        <v/>
      </c>
      <c r="C307" s="92" t="str">
        <f>IF(LoanIsNotPaid*LoanIsGood,LoanValue,"")</f>
        <v/>
      </c>
      <c r="D307" s="92" t="str">
        <f>IF(LoanIsNotPaid*LoanIsGood,MonthlyPayment,"")</f>
        <v/>
      </c>
      <c r="E307" s="92" t="str">
        <f>IF(LoanIsNotPaid*LoanIsGood,Principal,"")</f>
        <v/>
      </c>
      <c r="F307" s="92" t="str">
        <f>IF(LoanIsNotPaid*LoanIsGood,InterestAmt,"")</f>
        <v/>
      </c>
      <c r="G307" s="92" t="str">
        <f>IF(LoanIsNotPaid*LoanIsGood,EndingBalance,"")</f>
        <v/>
      </c>
    </row>
    <row r="308" spans="1:7" x14ac:dyDescent="0.35">
      <c r="A308" s="90" t="str">
        <f>IF(LoanIsNotPaid*LoanIsGood,PaymentNumber,"")</f>
        <v/>
      </c>
      <c r="B308" s="91" t="str">
        <f>IF(LoanIsNotPaid*LoanIsGood,PaymentDate,"")</f>
        <v/>
      </c>
      <c r="C308" s="92" t="str">
        <f>IF(LoanIsNotPaid*LoanIsGood,LoanValue,"")</f>
        <v/>
      </c>
      <c r="D308" s="92" t="str">
        <f>IF(LoanIsNotPaid*LoanIsGood,MonthlyPayment,"")</f>
        <v/>
      </c>
      <c r="E308" s="92" t="str">
        <f>IF(LoanIsNotPaid*LoanIsGood,Principal,"")</f>
        <v/>
      </c>
      <c r="F308" s="92" t="str">
        <f>IF(LoanIsNotPaid*LoanIsGood,InterestAmt,"")</f>
        <v/>
      </c>
      <c r="G308" s="92" t="str">
        <f>IF(LoanIsNotPaid*LoanIsGood,EndingBalance,"")</f>
        <v/>
      </c>
    </row>
    <row r="309" spans="1:7" x14ac:dyDescent="0.35">
      <c r="A309" s="90" t="str">
        <f>IF(LoanIsNotPaid*LoanIsGood,PaymentNumber,"")</f>
        <v/>
      </c>
      <c r="B309" s="91" t="str">
        <f>IF(LoanIsNotPaid*LoanIsGood,PaymentDate,"")</f>
        <v/>
      </c>
      <c r="C309" s="92" t="str">
        <f>IF(LoanIsNotPaid*LoanIsGood,LoanValue,"")</f>
        <v/>
      </c>
      <c r="D309" s="92" t="str">
        <f>IF(LoanIsNotPaid*LoanIsGood,MonthlyPayment,"")</f>
        <v/>
      </c>
      <c r="E309" s="92" t="str">
        <f>IF(LoanIsNotPaid*LoanIsGood,Principal,"")</f>
        <v/>
      </c>
      <c r="F309" s="92" t="str">
        <f>IF(LoanIsNotPaid*LoanIsGood,InterestAmt,"")</f>
        <v/>
      </c>
      <c r="G309" s="92" t="str">
        <f>IF(LoanIsNotPaid*LoanIsGood,EndingBalance,"")</f>
        <v/>
      </c>
    </row>
    <row r="310" spans="1:7" x14ac:dyDescent="0.35">
      <c r="A310" s="90" t="str">
        <f>IF(LoanIsNotPaid*LoanIsGood,PaymentNumber,"")</f>
        <v/>
      </c>
      <c r="B310" s="91" t="str">
        <f>IF(LoanIsNotPaid*LoanIsGood,PaymentDate,"")</f>
        <v/>
      </c>
      <c r="C310" s="92" t="str">
        <f>IF(LoanIsNotPaid*LoanIsGood,LoanValue,"")</f>
        <v/>
      </c>
      <c r="D310" s="92" t="str">
        <f>IF(LoanIsNotPaid*LoanIsGood,MonthlyPayment,"")</f>
        <v/>
      </c>
      <c r="E310" s="92" t="str">
        <f>IF(LoanIsNotPaid*LoanIsGood,Principal,"")</f>
        <v/>
      </c>
      <c r="F310" s="92" t="str">
        <f>IF(LoanIsNotPaid*LoanIsGood,InterestAmt,"")</f>
        <v/>
      </c>
      <c r="G310" s="92" t="str">
        <f>IF(LoanIsNotPaid*LoanIsGood,EndingBalance,"")</f>
        <v/>
      </c>
    </row>
    <row r="311" spans="1:7" x14ac:dyDescent="0.35">
      <c r="A311" s="90" t="str">
        <f>IF(LoanIsNotPaid*LoanIsGood,PaymentNumber,"")</f>
        <v/>
      </c>
      <c r="B311" s="91" t="str">
        <f>IF(LoanIsNotPaid*LoanIsGood,PaymentDate,"")</f>
        <v/>
      </c>
      <c r="C311" s="92" t="str">
        <f>IF(LoanIsNotPaid*LoanIsGood,LoanValue,"")</f>
        <v/>
      </c>
      <c r="D311" s="92" t="str">
        <f>IF(LoanIsNotPaid*LoanIsGood,MonthlyPayment,"")</f>
        <v/>
      </c>
      <c r="E311" s="92" t="str">
        <f>IF(LoanIsNotPaid*LoanIsGood,Principal,"")</f>
        <v/>
      </c>
      <c r="F311" s="92" t="str">
        <f>IF(LoanIsNotPaid*LoanIsGood,InterestAmt,"")</f>
        <v/>
      </c>
      <c r="G311" s="92" t="str">
        <f>IF(LoanIsNotPaid*LoanIsGood,EndingBalance,"")</f>
        <v/>
      </c>
    </row>
    <row r="312" spans="1:7" x14ac:dyDescent="0.35">
      <c r="A312" s="90" t="str">
        <f>IF(LoanIsNotPaid*LoanIsGood,PaymentNumber,"")</f>
        <v/>
      </c>
      <c r="B312" s="91" t="str">
        <f>IF(LoanIsNotPaid*LoanIsGood,PaymentDate,"")</f>
        <v/>
      </c>
      <c r="C312" s="92" t="str">
        <f>IF(LoanIsNotPaid*LoanIsGood,LoanValue,"")</f>
        <v/>
      </c>
      <c r="D312" s="92" t="str">
        <f>IF(LoanIsNotPaid*LoanIsGood,MonthlyPayment,"")</f>
        <v/>
      </c>
      <c r="E312" s="92" t="str">
        <f>IF(LoanIsNotPaid*LoanIsGood,Principal,"")</f>
        <v/>
      </c>
      <c r="F312" s="92" t="str">
        <f>IF(LoanIsNotPaid*LoanIsGood,InterestAmt,"")</f>
        <v/>
      </c>
      <c r="G312" s="92" t="str">
        <f>IF(LoanIsNotPaid*LoanIsGood,EndingBalance,"")</f>
        <v/>
      </c>
    </row>
    <row r="313" spans="1:7" x14ac:dyDescent="0.35">
      <c r="A313" s="90" t="str">
        <f>IF(LoanIsNotPaid*LoanIsGood,PaymentNumber,"")</f>
        <v/>
      </c>
      <c r="B313" s="91" t="str">
        <f>IF(LoanIsNotPaid*LoanIsGood,PaymentDate,"")</f>
        <v/>
      </c>
      <c r="C313" s="92" t="str">
        <f>IF(LoanIsNotPaid*LoanIsGood,LoanValue,"")</f>
        <v/>
      </c>
      <c r="D313" s="92" t="str">
        <f>IF(LoanIsNotPaid*LoanIsGood,MonthlyPayment,"")</f>
        <v/>
      </c>
      <c r="E313" s="92" t="str">
        <f>IF(LoanIsNotPaid*LoanIsGood,Principal,"")</f>
        <v/>
      </c>
      <c r="F313" s="92" t="str">
        <f>IF(LoanIsNotPaid*LoanIsGood,InterestAmt,"")</f>
        <v/>
      </c>
      <c r="G313" s="92" t="str">
        <f>IF(LoanIsNotPaid*LoanIsGood,EndingBalance,"")</f>
        <v/>
      </c>
    </row>
    <row r="314" spans="1:7" x14ac:dyDescent="0.35">
      <c r="A314" s="90" t="str">
        <f>IF(LoanIsNotPaid*LoanIsGood,PaymentNumber,"")</f>
        <v/>
      </c>
      <c r="B314" s="91" t="str">
        <f>IF(LoanIsNotPaid*LoanIsGood,PaymentDate,"")</f>
        <v/>
      </c>
      <c r="C314" s="92" t="str">
        <f>IF(LoanIsNotPaid*LoanIsGood,LoanValue,"")</f>
        <v/>
      </c>
      <c r="D314" s="92" t="str">
        <f>IF(LoanIsNotPaid*LoanIsGood,MonthlyPayment,"")</f>
        <v/>
      </c>
      <c r="E314" s="92" t="str">
        <f>IF(LoanIsNotPaid*LoanIsGood,Principal,"")</f>
        <v/>
      </c>
      <c r="F314" s="92" t="str">
        <f>IF(LoanIsNotPaid*LoanIsGood,InterestAmt,"")</f>
        <v/>
      </c>
      <c r="G314" s="92" t="str">
        <f>IF(LoanIsNotPaid*LoanIsGood,EndingBalance,"")</f>
        <v/>
      </c>
    </row>
    <row r="315" spans="1:7" x14ac:dyDescent="0.35">
      <c r="A315" s="90" t="str">
        <f>IF(LoanIsNotPaid*LoanIsGood,PaymentNumber,"")</f>
        <v/>
      </c>
      <c r="B315" s="91" t="str">
        <f>IF(LoanIsNotPaid*LoanIsGood,PaymentDate,"")</f>
        <v/>
      </c>
      <c r="C315" s="92" t="str">
        <f>IF(LoanIsNotPaid*LoanIsGood,LoanValue,"")</f>
        <v/>
      </c>
      <c r="D315" s="92" t="str">
        <f>IF(LoanIsNotPaid*LoanIsGood,MonthlyPayment,"")</f>
        <v/>
      </c>
      <c r="E315" s="92" t="str">
        <f>IF(LoanIsNotPaid*LoanIsGood,Principal,"")</f>
        <v/>
      </c>
      <c r="F315" s="92" t="str">
        <f>IF(LoanIsNotPaid*LoanIsGood,InterestAmt,"")</f>
        <v/>
      </c>
      <c r="G315" s="92" t="str">
        <f>IF(LoanIsNotPaid*LoanIsGood,EndingBalance,"")</f>
        <v/>
      </c>
    </row>
    <row r="316" spans="1:7" x14ac:dyDescent="0.35">
      <c r="A316" s="90" t="str">
        <f>IF(LoanIsNotPaid*LoanIsGood,PaymentNumber,"")</f>
        <v/>
      </c>
      <c r="B316" s="91" t="str">
        <f>IF(LoanIsNotPaid*LoanIsGood,PaymentDate,"")</f>
        <v/>
      </c>
      <c r="C316" s="92" t="str">
        <f>IF(LoanIsNotPaid*LoanIsGood,LoanValue,"")</f>
        <v/>
      </c>
      <c r="D316" s="92" t="str">
        <f>IF(LoanIsNotPaid*LoanIsGood,MonthlyPayment,"")</f>
        <v/>
      </c>
      <c r="E316" s="92" t="str">
        <f>IF(LoanIsNotPaid*LoanIsGood,Principal,"")</f>
        <v/>
      </c>
      <c r="F316" s="92" t="str">
        <f>IF(LoanIsNotPaid*LoanIsGood,InterestAmt,"")</f>
        <v/>
      </c>
      <c r="G316" s="92" t="str">
        <f>IF(LoanIsNotPaid*LoanIsGood,EndingBalance,"")</f>
        <v/>
      </c>
    </row>
    <row r="317" spans="1:7" x14ac:dyDescent="0.35">
      <c r="A317" s="90" t="str">
        <f>IF(LoanIsNotPaid*LoanIsGood,PaymentNumber,"")</f>
        <v/>
      </c>
      <c r="B317" s="91" t="str">
        <f>IF(LoanIsNotPaid*LoanIsGood,PaymentDate,"")</f>
        <v/>
      </c>
      <c r="C317" s="92" t="str">
        <f>IF(LoanIsNotPaid*LoanIsGood,LoanValue,"")</f>
        <v/>
      </c>
      <c r="D317" s="92" t="str">
        <f>IF(LoanIsNotPaid*LoanIsGood,MonthlyPayment,"")</f>
        <v/>
      </c>
      <c r="E317" s="92" t="str">
        <f>IF(LoanIsNotPaid*LoanIsGood,Principal,"")</f>
        <v/>
      </c>
      <c r="F317" s="92" t="str">
        <f>IF(LoanIsNotPaid*LoanIsGood,InterestAmt,"")</f>
        <v/>
      </c>
      <c r="G317" s="92" t="str">
        <f>IF(LoanIsNotPaid*LoanIsGood,EndingBalance,"")</f>
        <v/>
      </c>
    </row>
    <row r="318" spans="1:7" x14ac:dyDescent="0.35">
      <c r="A318" s="90" t="str">
        <f>IF(LoanIsNotPaid*LoanIsGood,PaymentNumber,"")</f>
        <v/>
      </c>
      <c r="B318" s="91" t="str">
        <f>IF(LoanIsNotPaid*LoanIsGood,PaymentDate,"")</f>
        <v/>
      </c>
      <c r="C318" s="92" t="str">
        <f>IF(LoanIsNotPaid*LoanIsGood,LoanValue,"")</f>
        <v/>
      </c>
      <c r="D318" s="92" t="str">
        <f>IF(LoanIsNotPaid*LoanIsGood,MonthlyPayment,"")</f>
        <v/>
      </c>
      <c r="E318" s="92" t="str">
        <f>IF(LoanIsNotPaid*LoanIsGood,Principal,"")</f>
        <v/>
      </c>
      <c r="F318" s="92" t="str">
        <f>IF(LoanIsNotPaid*LoanIsGood,InterestAmt,"")</f>
        <v/>
      </c>
      <c r="G318" s="92" t="str">
        <f>IF(LoanIsNotPaid*LoanIsGood,EndingBalance,"")</f>
        <v/>
      </c>
    </row>
    <row r="319" spans="1:7" x14ac:dyDescent="0.35">
      <c r="A319" s="90" t="str">
        <f>IF(LoanIsNotPaid*LoanIsGood,PaymentNumber,"")</f>
        <v/>
      </c>
      <c r="B319" s="91" t="str">
        <f>IF(LoanIsNotPaid*LoanIsGood,PaymentDate,"")</f>
        <v/>
      </c>
      <c r="C319" s="92" t="str">
        <f>IF(LoanIsNotPaid*LoanIsGood,LoanValue,"")</f>
        <v/>
      </c>
      <c r="D319" s="92" t="str">
        <f>IF(LoanIsNotPaid*LoanIsGood,MonthlyPayment,"")</f>
        <v/>
      </c>
      <c r="E319" s="92" t="str">
        <f>IF(LoanIsNotPaid*LoanIsGood,Principal,"")</f>
        <v/>
      </c>
      <c r="F319" s="92" t="str">
        <f>IF(LoanIsNotPaid*LoanIsGood,InterestAmt,"")</f>
        <v/>
      </c>
      <c r="G319" s="92" t="str">
        <f>IF(LoanIsNotPaid*LoanIsGood,EndingBalance,"")</f>
        <v/>
      </c>
    </row>
    <row r="320" spans="1:7" x14ac:dyDescent="0.35">
      <c r="A320" s="90" t="str">
        <f>IF(LoanIsNotPaid*LoanIsGood,PaymentNumber,"")</f>
        <v/>
      </c>
      <c r="B320" s="91" t="str">
        <f>IF(LoanIsNotPaid*LoanIsGood,PaymentDate,"")</f>
        <v/>
      </c>
      <c r="C320" s="92" t="str">
        <f>IF(LoanIsNotPaid*LoanIsGood,LoanValue,"")</f>
        <v/>
      </c>
      <c r="D320" s="92" t="str">
        <f>IF(LoanIsNotPaid*LoanIsGood,MonthlyPayment,"")</f>
        <v/>
      </c>
      <c r="E320" s="92" t="str">
        <f>IF(LoanIsNotPaid*LoanIsGood,Principal,"")</f>
        <v/>
      </c>
      <c r="F320" s="92" t="str">
        <f>IF(LoanIsNotPaid*LoanIsGood,InterestAmt,"")</f>
        <v/>
      </c>
      <c r="G320" s="92" t="str">
        <f>IF(LoanIsNotPaid*LoanIsGood,EndingBalance,"")</f>
        <v/>
      </c>
    </row>
    <row r="321" spans="1:7" x14ac:dyDescent="0.35">
      <c r="A321" s="90" t="str">
        <f>IF(LoanIsNotPaid*LoanIsGood,PaymentNumber,"")</f>
        <v/>
      </c>
      <c r="B321" s="91" t="str">
        <f>IF(LoanIsNotPaid*LoanIsGood,PaymentDate,"")</f>
        <v/>
      </c>
      <c r="C321" s="92" t="str">
        <f>IF(LoanIsNotPaid*LoanIsGood,LoanValue,"")</f>
        <v/>
      </c>
      <c r="D321" s="92" t="str">
        <f>IF(LoanIsNotPaid*LoanIsGood,MonthlyPayment,"")</f>
        <v/>
      </c>
      <c r="E321" s="92" t="str">
        <f>IF(LoanIsNotPaid*LoanIsGood,Principal,"")</f>
        <v/>
      </c>
      <c r="F321" s="92" t="str">
        <f>IF(LoanIsNotPaid*LoanIsGood,InterestAmt,"")</f>
        <v/>
      </c>
      <c r="G321" s="92" t="str">
        <f>IF(LoanIsNotPaid*LoanIsGood,EndingBalance,"")</f>
        <v/>
      </c>
    </row>
    <row r="322" spans="1:7" x14ac:dyDescent="0.35">
      <c r="A322" s="90" t="str">
        <f>IF(LoanIsNotPaid*LoanIsGood,PaymentNumber,"")</f>
        <v/>
      </c>
      <c r="B322" s="91" t="str">
        <f>IF(LoanIsNotPaid*LoanIsGood,PaymentDate,"")</f>
        <v/>
      </c>
      <c r="C322" s="92" t="str">
        <f>IF(LoanIsNotPaid*LoanIsGood,LoanValue,"")</f>
        <v/>
      </c>
      <c r="D322" s="92" t="str">
        <f>IF(LoanIsNotPaid*LoanIsGood,MonthlyPayment,"")</f>
        <v/>
      </c>
      <c r="E322" s="92" t="str">
        <f>IF(LoanIsNotPaid*LoanIsGood,Principal,"")</f>
        <v/>
      </c>
      <c r="F322" s="92" t="str">
        <f>IF(LoanIsNotPaid*LoanIsGood,InterestAmt,"")</f>
        <v/>
      </c>
      <c r="G322" s="92" t="str">
        <f>IF(LoanIsNotPaid*LoanIsGood,EndingBalance,"")</f>
        <v/>
      </c>
    </row>
    <row r="323" spans="1:7" x14ac:dyDescent="0.35">
      <c r="A323" s="90" t="str">
        <f>IF(LoanIsNotPaid*LoanIsGood,PaymentNumber,"")</f>
        <v/>
      </c>
      <c r="B323" s="91" t="str">
        <f>IF(LoanIsNotPaid*LoanIsGood,PaymentDate,"")</f>
        <v/>
      </c>
      <c r="C323" s="92" t="str">
        <f>IF(LoanIsNotPaid*LoanIsGood,LoanValue,"")</f>
        <v/>
      </c>
      <c r="D323" s="92" t="str">
        <f>IF(LoanIsNotPaid*LoanIsGood,MonthlyPayment,"")</f>
        <v/>
      </c>
      <c r="E323" s="92" t="str">
        <f>IF(LoanIsNotPaid*LoanIsGood,Principal,"")</f>
        <v/>
      </c>
      <c r="F323" s="92" t="str">
        <f>IF(LoanIsNotPaid*LoanIsGood,InterestAmt,"")</f>
        <v/>
      </c>
      <c r="G323" s="92" t="str">
        <f>IF(LoanIsNotPaid*LoanIsGood,EndingBalance,"")</f>
        <v/>
      </c>
    </row>
    <row r="324" spans="1:7" x14ac:dyDescent="0.35">
      <c r="A324" s="90" t="str">
        <f>IF(LoanIsNotPaid*LoanIsGood,PaymentNumber,"")</f>
        <v/>
      </c>
      <c r="B324" s="91" t="str">
        <f>IF(LoanIsNotPaid*LoanIsGood,PaymentDate,"")</f>
        <v/>
      </c>
      <c r="C324" s="92" t="str">
        <f>IF(LoanIsNotPaid*LoanIsGood,LoanValue,"")</f>
        <v/>
      </c>
      <c r="D324" s="92" t="str">
        <f>IF(LoanIsNotPaid*LoanIsGood,MonthlyPayment,"")</f>
        <v/>
      </c>
      <c r="E324" s="92" t="str">
        <f>IF(LoanIsNotPaid*LoanIsGood,Principal,"")</f>
        <v/>
      </c>
      <c r="F324" s="92" t="str">
        <f>IF(LoanIsNotPaid*LoanIsGood,InterestAmt,"")</f>
        <v/>
      </c>
      <c r="G324" s="92" t="str">
        <f>IF(LoanIsNotPaid*LoanIsGood,EndingBalance,"")</f>
        <v/>
      </c>
    </row>
    <row r="325" spans="1:7" x14ac:dyDescent="0.35">
      <c r="A325" s="90" t="str">
        <f>IF(LoanIsNotPaid*LoanIsGood,PaymentNumber,"")</f>
        <v/>
      </c>
      <c r="B325" s="91" t="str">
        <f>IF(LoanIsNotPaid*LoanIsGood,PaymentDate,"")</f>
        <v/>
      </c>
      <c r="C325" s="92" t="str">
        <f>IF(LoanIsNotPaid*LoanIsGood,LoanValue,"")</f>
        <v/>
      </c>
      <c r="D325" s="92" t="str">
        <f>IF(LoanIsNotPaid*LoanIsGood,MonthlyPayment,"")</f>
        <v/>
      </c>
      <c r="E325" s="92" t="str">
        <f>IF(LoanIsNotPaid*LoanIsGood,Principal,"")</f>
        <v/>
      </c>
      <c r="F325" s="92" t="str">
        <f>IF(LoanIsNotPaid*LoanIsGood,InterestAmt,"")</f>
        <v/>
      </c>
      <c r="G325" s="92" t="str">
        <f>IF(LoanIsNotPaid*LoanIsGood,EndingBalance,"")</f>
        <v/>
      </c>
    </row>
    <row r="326" spans="1:7" x14ac:dyDescent="0.35">
      <c r="A326" s="90" t="str">
        <f>IF(LoanIsNotPaid*LoanIsGood,PaymentNumber,"")</f>
        <v/>
      </c>
      <c r="B326" s="91" t="str">
        <f>IF(LoanIsNotPaid*LoanIsGood,PaymentDate,"")</f>
        <v/>
      </c>
      <c r="C326" s="92" t="str">
        <f>IF(LoanIsNotPaid*LoanIsGood,LoanValue,"")</f>
        <v/>
      </c>
      <c r="D326" s="92" t="str">
        <f>IF(LoanIsNotPaid*LoanIsGood,MonthlyPayment,"")</f>
        <v/>
      </c>
      <c r="E326" s="92" t="str">
        <f>IF(LoanIsNotPaid*LoanIsGood,Principal,"")</f>
        <v/>
      </c>
      <c r="F326" s="92" t="str">
        <f>IF(LoanIsNotPaid*LoanIsGood,InterestAmt,"")</f>
        <v/>
      </c>
      <c r="G326" s="92" t="str">
        <f>IF(LoanIsNotPaid*LoanIsGood,EndingBalance,"")</f>
        <v/>
      </c>
    </row>
    <row r="327" spans="1:7" x14ac:dyDescent="0.35">
      <c r="A327" s="90" t="str">
        <f>IF(LoanIsNotPaid*LoanIsGood,PaymentNumber,"")</f>
        <v/>
      </c>
      <c r="B327" s="91" t="str">
        <f>IF(LoanIsNotPaid*LoanIsGood,PaymentDate,"")</f>
        <v/>
      </c>
      <c r="C327" s="92" t="str">
        <f>IF(LoanIsNotPaid*LoanIsGood,LoanValue,"")</f>
        <v/>
      </c>
      <c r="D327" s="92" t="str">
        <f>IF(LoanIsNotPaid*LoanIsGood,MonthlyPayment,"")</f>
        <v/>
      </c>
      <c r="E327" s="92" t="str">
        <f>IF(LoanIsNotPaid*LoanIsGood,Principal,"")</f>
        <v/>
      </c>
      <c r="F327" s="92" t="str">
        <f>IF(LoanIsNotPaid*LoanIsGood,InterestAmt,"")</f>
        <v/>
      </c>
      <c r="G327" s="92" t="str">
        <f>IF(LoanIsNotPaid*LoanIsGood,EndingBalance,"")</f>
        <v/>
      </c>
    </row>
    <row r="328" spans="1:7" x14ac:dyDescent="0.35">
      <c r="A328" s="90" t="str">
        <f>IF(LoanIsNotPaid*LoanIsGood,PaymentNumber,"")</f>
        <v/>
      </c>
      <c r="B328" s="91" t="str">
        <f>IF(LoanIsNotPaid*LoanIsGood,PaymentDate,"")</f>
        <v/>
      </c>
      <c r="C328" s="92" t="str">
        <f>IF(LoanIsNotPaid*LoanIsGood,LoanValue,"")</f>
        <v/>
      </c>
      <c r="D328" s="92" t="str">
        <f>IF(LoanIsNotPaid*LoanIsGood,MonthlyPayment,"")</f>
        <v/>
      </c>
      <c r="E328" s="92" t="str">
        <f>IF(LoanIsNotPaid*LoanIsGood,Principal,"")</f>
        <v/>
      </c>
      <c r="F328" s="92" t="str">
        <f>IF(LoanIsNotPaid*LoanIsGood,InterestAmt,"")</f>
        <v/>
      </c>
      <c r="G328" s="92" t="str">
        <f>IF(LoanIsNotPaid*LoanIsGood,EndingBalance,"")</f>
        <v/>
      </c>
    </row>
    <row r="329" spans="1:7" x14ac:dyDescent="0.35">
      <c r="A329" s="90" t="str">
        <f>IF(LoanIsNotPaid*LoanIsGood,PaymentNumber,"")</f>
        <v/>
      </c>
      <c r="B329" s="91" t="str">
        <f>IF(LoanIsNotPaid*LoanIsGood,PaymentDate,"")</f>
        <v/>
      </c>
      <c r="C329" s="92" t="str">
        <f>IF(LoanIsNotPaid*LoanIsGood,LoanValue,"")</f>
        <v/>
      </c>
      <c r="D329" s="92" t="str">
        <f>IF(LoanIsNotPaid*LoanIsGood,MonthlyPayment,"")</f>
        <v/>
      </c>
      <c r="E329" s="92" t="str">
        <f>IF(LoanIsNotPaid*LoanIsGood,Principal,"")</f>
        <v/>
      </c>
      <c r="F329" s="92" t="str">
        <f>IF(LoanIsNotPaid*LoanIsGood,InterestAmt,"")</f>
        <v/>
      </c>
      <c r="G329" s="92" t="str">
        <f>IF(LoanIsNotPaid*LoanIsGood,EndingBalance,"")</f>
        <v/>
      </c>
    </row>
    <row r="330" spans="1:7" x14ac:dyDescent="0.35">
      <c r="A330" s="90" t="str">
        <f>IF(LoanIsNotPaid*LoanIsGood,PaymentNumber,"")</f>
        <v/>
      </c>
      <c r="B330" s="91" t="str">
        <f>IF(LoanIsNotPaid*LoanIsGood,PaymentDate,"")</f>
        <v/>
      </c>
      <c r="C330" s="92" t="str">
        <f>IF(LoanIsNotPaid*LoanIsGood,LoanValue,"")</f>
        <v/>
      </c>
      <c r="D330" s="92" t="str">
        <f>IF(LoanIsNotPaid*LoanIsGood,MonthlyPayment,"")</f>
        <v/>
      </c>
      <c r="E330" s="92" t="str">
        <f>IF(LoanIsNotPaid*LoanIsGood,Principal,"")</f>
        <v/>
      </c>
      <c r="F330" s="92" t="str">
        <f>IF(LoanIsNotPaid*LoanIsGood,InterestAmt,"")</f>
        <v/>
      </c>
      <c r="G330" s="92" t="str">
        <f>IF(LoanIsNotPaid*LoanIsGood,EndingBalance,"")</f>
        <v/>
      </c>
    </row>
    <row r="331" spans="1:7" x14ac:dyDescent="0.35">
      <c r="A331" s="90" t="str">
        <f>IF(LoanIsNotPaid*LoanIsGood,PaymentNumber,"")</f>
        <v/>
      </c>
      <c r="B331" s="91" t="str">
        <f>IF(LoanIsNotPaid*LoanIsGood,PaymentDate,"")</f>
        <v/>
      </c>
      <c r="C331" s="92" t="str">
        <f>IF(LoanIsNotPaid*LoanIsGood,LoanValue,"")</f>
        <v/>
      </c>
      <c r="D331" s="92" t="str">
        <f>IF(LoanIsNotPaid*LoanIsGood,MonthlyPayment,"")</f>
        <v/>
      </c>
      <c r="E331" s="92" t="str">
        <f>IF(LoanIsNotPaid*LoanIsGood,Principal,"")</f>
        <v/>
      </c>
      <c r="F331" s="92" t="str">
        <f>IF(LoanIsNotPaid*LoanIsGood,InterestAmt,"")</f>
        <v/>
      </c>
      <c r="G331" s="92" t="str">
        <f>IF(LoanIsNotPaid*LoanIsGood,EndingBalance,"")</f>
        <v/>
      </c>
    </row>
    <row r="332" spans="1:7" x14ac:dyDescent="0.35">
      <c r="A332" s="90" t="str">
        <f>IF(LoanIsNotPaid*LoanIsGood,PaymentNumber,"")</f>
        <v/>
      </c>
      <c r="B332" s="91" t="str">
        <f>IF(LoanIsNotPaid*LoanIsGood,PaymentDate,"")</f>
        <v/>
      </c>
      <c r="C332" s="92" t="str">
        <f>IF(LoanIsNotPaid*LoanIsGood,LoanValue,"")</f>
        <v/>
      </c>
      <c r="D332" s="92" t="str">
        <f>IF(LoanIsNotPaid*LoanIsGood,MonthlyPayment,"")</f>
        <v/>
      </c>
      <c r="E332" s="92" t="str">
        <f>IF(LoanIsNotPaid*LoanIsGood,Principal,"")</f>
        <v/>
      </c>
      <c r="F332" s="92" t="str">
        <f>IF(LoanIsNotPaid*LoanIsGood,InterestAmt,"")</f>
        <v/>
      </c>
      <c r="G332" s="92" t="str">
        <f>IF(LoanIsNotPaid*LoanIsGood,EndingBalance,"")</f>
        <v/>
      </c>
    </row>
    <row r="333" spans="1:7" x14ac:dyDescent="0.35">
      <c r="A333" s="90" t="str">
        <f>IF(LoanIsNotPaid*LoanIsGood,PaymentNumber,"")</f>
        <v/>
      </c>
      <c r="B333" s="91" t="str">
        <f>IF(LoanIsNotPaid*LoanIsGood,PaymentDate,"")</f>
        <v/>
      </c>
      <c r="C333" s="92" t="str">
        <f>IF(LoanIsNotPaid*LoanIsGood,LoanValue,"")</f>
        <v/>
      </c>
      <c r="D333" s="92" t="str">
        <f>IF(LoanIsNotPaid*LoanIsGood,MonthlyPayment,"")</f>
        <v/>
      </c>
      <c r="E333" s="92" t="str">
        <f>IF(LoanIsNotPaid*LoanIsGood,Principal,"")</f>
        <v/>
      </c>
      <c r="F333" s="92" t="str">
        <f>IF(LoanIsNotPaid*LoanIsGood,InterestAmt,"")</f>
        <v/>
      </c>
      <c r="G333" s="92" t="str">
        <f>IF(LoanIsNotPaid*LoanIsGood,EndingBalance,"")</f>
        <v/>
      </c>
    </row>
    <row r="334" spans="1:7" x14ac:dyDescent="0.35">
      <c r="A334" s="90" t="str">
        <f>IF(LoanIsNotPaid*LoanIsGood,PaymentNumber,"")</f>
        <v/>
      </c>
      <c r="B334" s="91" t="str">
        <f>IF(LoanIsNotPaid*LoanIsGood,PaymentDate,"")</f>
        <v/>
      </c>
      <c r="C334" s="92" t="str">
        <f>IF(LoanIsNotPaid*LoanIsGood,LoanValue,"")</f>
        <v/>
      </c>
      <c r="D334" s="92" t="str">
        <f>IF(LoanIsNotPaid*LoanIsGood,MonthlyPayment,"")</f>
        <v/>
      </c>
      <c r="E334" s="92" t="str">
        <f>IF(LoanIsNotPaid*LoanIsGood,Principal,"")</f>
        <v/>
      </c>
      <c r="F334" s="92" t="str">
        <f>IF(LoanIsNotPaid*LoanIsGood,InterestAmt,"")</f>
        <v/>
      </c>
      <c r="G334" s="92" t="str">
        <f>IF(LoanIsNotPaid*LoanIsGood,EndingBalance,"")</f>
        <v/>
      </c>
    </row>
    <row r="335" spans="1:7" x14ac:dyDescent="0.35">
      <c r="A335" s="90" t="str">
        <f>IF(LoanIsNotPaid*LoanIsGood,PaymentNumber,"")</f>
        <v/>
      </c>
      <c r="B335" s="91" t="str">
        <f>IF(LoanIsNotPaid*LoanIsGood,PaymentDate,"")</f>
        <v/>
      </c>
      <c r="C335" s="92" t="str">
        <f>IF(LoanIsNotPaid*LoanIsGood,LoanValue,"")</f>
        <v/>
      </c>
      <c r="D335" s="92" t="str">
        <f>IF(LoanIsNotPaid*LoanIsGood,MonthlyPayment,"")</f>
        <v/>
      </c>
      <c r="E335" s="92" t="str">
        <f>IF(LoanIsNotPaid*LoanIsGood,Principal,"")</f>
        <v/>
      </c>
      <c r="F335" s="92" t="str">
        <f>IF(LoanIsNotPaid*LoanIsGood,InterestAmt,"")</f>
        <v/>
      </c>
      <c r="G335" s="92" t="str">
        <f>IF(LoanIsNotPaid*LoanIsGood,EndingBalance,"")</f>
        <v/>
      </c>
    </row>
    <row r="336" spans="1:7" x14ac:dyDescent="0.35">
      <c r="A336" s="90" t="str">
        <f>IF(LoanIsNotPaid*LoanIsGood,PaymentNumber,"")</f>
        <v/>
      </c>
      <c r="B336" s="91" t="str">
        <f>IF(LoanIsNotPaid*LoanIsGood,PaymentDate,"")</f>
        <v/>
      </c>
      <c r="C336" s="92" t="str">
        <f>IF(LoanIsNotPaid*LoanIsGood,LoanValue,"")</f>
        <v/>
      </c>
      <c r="D336" s="92" t="str">
        <f>IF(LoanIsNotPaid*LoanIsGood,MonthlyPayment,"")</f>
        <v/>
      </c>
      <c r="E336" s="92" t="str">
        <f>IF(LoanIsNotPaid*LoanIsGood,Principal,"")</f>
        <v/>
      </c>
      <c r="F336" s="92" t="str">
        <f>IF(LoanIsNotPaid*LoanIsGood,InterestAmt,"")</f>
        <v/>
      </c>
      <c r="G336" s="92" t="str">
        <f>IF(LoanIsNotPaid*LoanIsGood,EndingBalance,"")</f>
        <v/>
      </c>
    </row>
    <row r="337" spans="1:7" x14ac:dyDescent="0.35">
      <c r="A337" s="90" t="str">
        <f>IF(LoanIsNotPaid*LoanIsGood,PaymentNumber,"")</f>
        <v/>
      </c>
      <c r="B337" s="91" t="str">
        <f>IF(LoanIsNotPaid*LoanIsGood,PaymentDate,"")</f>
        <v/>
      </c>
      <c r="C337" s="92" t="str">
        <f>IF(LoanIsNotPaid*LoanIsGood,LoanValue,"")</f>
        <v/>
      </c>
      <c r="D337" s="92" t="str">
        <f>IF(LoanIsNotPaid*LoanIsGood,MonthlyPayment,"")</f>
        <v/>
      </c>
      <c r="E337" s="92" t="str">
        <f>IF(LoanIsNotPaid*LoanIsGood,Principal,"")</f>
        <v/>
      </c>
      <c r="F337" s="92" t="str">
        <f>IF(LoanIsNotPaid*LoanIsGood,InterestAmt,"")</f>
        <v/>
      </c>
      <c r="G337" s="92" t="str">
        <f>IF(LoanIsNotPaid*LoanIsGood,EndingBalance,"")</f>
        <v/>
      </c>
    </row>
    <row r="338" spans="1:7" x14ac:dyDescent="0.35">
      <c r="A338" s="90" t="str">
        <f>IF(LoanIsNotPaid*LoanIsGood,PaymentNumber,"")</f>
        <v/>
      </c>
      <c r="B338" s="91" t="str">
        <f>IF(LoanIsNotPaid*LoanIsGood,PaymentDate,"")</f>
        <v/>
      </c>
      <c r="C338" s="92" t="str">
        <f>IF(LoanIsNotPaid*LoanIsGood,LoanValue,"")</f>
        <v/>
      </c>
      <c r="D338" s="92" t="str">
        <f>IF(LoanIsNotPaid*LoanIsGood,MonthlyPayment,"")</f>
        <v/>
      </c>
      <c r="E338" s="92" t="str">
        <f>IF(LoanIsNotPaid*LoanIsGood,Principal,"")</f>
        <v/>
      </c>
      <c r="F338" s="92" t="str">
        <f>IF(LoanIsNotPaid*LoanIsGood,InterestAmt,"")</f>
        <v/>
      </c>
      <c r="G338" s="92" t="str">
        <f>IF(LoanIsNotPaid*LoanIsGood,EndingBalance,"")</f>
        <v/>
      </c>
    </row>
    <row r="339" spans="1:7" x14ac:dyDescent="0.35">
      <c r="A339" s="90" t="str">
        <f>IF(LoanIsNotPaid*LoanIsGood,PaymentNumber,"")</f>
        <v/>
      </c>
      <c r="B339" s="91" t="str">
        <f>IF(LoanIsNotPaid*LoanIsGood,PaymentDate,"")</f>
        <v/>
      </c>
      <c r="C339" s="92" t="str">
        <f>IF(LoanIsNotPaid*LoanIsGood,LoanValue,"")</f>
        <v/>
      </c>
      <c r="D339" s="92" t="str">
        <f>IF(LoanIsNotPaid*LoanIsGood,MonthlyPayment,"")</f>
        <v/>
      </c>
      <c r="E339" s="92" t="str">
        <f>IF(LoanIsNotPaid*LoanIsGood,Principal,"")</f>
        <v/>
      </c>
      <c r="F339" s="92" t="str">
        <f>IF(LoanIsNotPaid*LoanIsGood,InterestAmt,"")</f>
        <v/>
      </c>
      <c r="G339" s="92" t="str">
        <f>IF(LoanIsNotPaid*LoanIsGood,EndingBalance,"")</f>
        <v/>
      </c>
    </row>
    <row r="340" spans="1:7" x14ac:dyDescent="0.35">
      <c r="A340" s="90" t="str">
        <f>IF(LoanIsNotPaid*LoanIsGood,PaymentNumber,"")</f>
        <v/>
      </c>
      <c r="B340" s="91" t="str">
        <f>IF(LoanIsNotPaid*LoanIsGood,PaymentDate,"")</f>
        <v/>
      </c>
      <c r="C340" s="92" t="str">
        <f>IF(LoanIsNotPaid*LoanIsGood,LoanValue,"")</f>
        <v/>
      </c>
      <c r="D340" s="92" t="str">
        <f>IF(LoanIsNotPaid*LoanIsGood,MonthlyPayment,"")</f>
        <v/>
      </c>
      <c r="E340" s="92" t="str">
        <f>IF(LoanIsNotPaid*LoanIsGood,Principal,"")</f>
        <v/>
      </c>
      <c r="F340" s="92" t="str">
        <f>IF(LoanIsNotPaid*LoanIsGood,InterestAmt,"")</f>
        <v/>
      </c>
      <c r="G340" s="92" t="str">
        <f>IF(LoanIsNotPaid*LoanIsGood,EndingBalance,"")</f>
        <v/>
      </c>
    </row>
    <row r="341" spans="1:7" x14ac:dyDescent="0.35">
      <c r="A341" s="90" t="str">
        <f>IF(LoanIsNotPaid*LoanIsGood,PaymentNumber,"")</f>
        <v/>
      </c>
      <c r="B341" s="91" t="str">
        <f>IF(LoanIsNotPaid*LoanIsGood,PaymentDate,"")</f>
        <v/>
      </c>
      <c r="C341" s="92" t="str">
        <f>IF(LoanIsNotPaid*LoanIsGood,LoanValue,"")</f>
        <v/>
      </c>
      <c r="D341" s="92" t="str">
        <f>IF(LoanIsNotPaid*LoanIsGood,MonthlyPayment,"")</f>
        <v/>
      </c>
      <c r="E341" s="92" t="str">
        <f>IF(LoanIsNotPaid*LoanIsGood,Principal,"")</f>
        <v/>
      </c>
      <c r="F341" s="92" t="str">
        <f>IF(LoanIsNotPaid*LoanIsGood,InterestAmt,"")</f>
        <v/>
      </c>
      <c r="G341" s="92" t="str">
        <f>IF(LoanIsNotPaid*LoanIsGood,EndingBalance,"")</f>
        <v/>
      </c>
    </row>
    <row r="342" spans="1:7" x14ac:dyDescent="0.35">
      <c r="A342" s="90" t="str">
        <f>IF(LoanIsNotPaid*LoanIsGood,PaymentNumber,"")</f>
        <v/>
      </c>
      <c r="B342" s="91" t="str">
        <f>IF(LoanIsNotPaid*LoanIsGood,PaymentDate,"")</f>
        <v/>
      </c>
      <c r="C342" s="92" t="str">
        <f>IF(LoanIsNotPaid*LoanIsGood,LoanValue,"")</f>
        <v/>
      </c>
      <c r="D342" s="92" t="str">
        <f>IF(LoanIsNotPaid*LoanIsGood,MonthlyPayment,"")</f>
        <v/>
      </c>
      <c r="E342" s="92" t="str">
        <f>IF(LoanIsNotPaid*LoanIsGood,Principal,"")</f>
        <v/>
      </c>
      <c r="F342" s="92" t="str">
        <f>IF(LoanIsNotPaid*LoanIsGood,InterestAmt,"")</f>
        <v/>
      </c>
      <c r="G342" s="92" t="str">
        <f>IF(LoanIsNotPaid*LoanIsGood,EndingBalance,"")</f>
        <v/>
      </c>
    </row>
    <row r="343" spans="1:7" x14ac:dyDescent="0.35">
      <c r="A343" s="90" t="str">
        <f>IF(LoanIsNotPaid*LoanIsGood,PaymentNumber,"")</f>
        <v/>
      </c>
      <c r="B343" s="91" t="str">
        <f>IF(LoanIsNotPaid*LoanIsGood,PaymentDate,"")</f>
        <v/>
      </c>
      <c r="C343" s="92" t="str">
        <f>IF(LoanIsNotPaid*LoanIsGood,LoanValue,"")</f>
        <v/>
      </c>
      <c r="D343" s="92" t="str">
        <f>IF(LoanIsNotPaid*LoanIsGood,MonthlyPayment,"")</f>
        <v/>
      </c>
      <c r="E343" s="92" t="str">
        <f>IF(LoanIsNotPaid*LoanIsGood,Principal,"")</f>
        <v/>
      </c>
      <c r="F343" s="92" t="str">
        <f>IF(LoanIsNotPaid*LoanIsGood,InterestAmt,"")</f>
        <v/>
      </c>
      <c r="G343" s="92" t="str">
        <f>IF(LoanIsNotPaid*LoanIsGood,EndingBalance,"")</f>
        <v/>
      </c>
    </row>
    <row r="344" spans="1:7" x14ac:dyDescent="0.35">
      <c r="A344" s="90" t="str">
        <f>IF(LoanIsNotPaid*LoanIsGood,PaymentNumber,"")</f>
        <v/>
      </c>
      <c r="B344" s="91" t="str">
        <f>IF(LoanIsNotPaid*LoanIsGood,PaymentDate,"")</f>
        <v/>
      </c>
      <c r="C344" s="92" t="str">
        <f>IF(LoanIsNotPaid*LoanIsGood,LoanValue,"")</f>
        <v/>
      </c>
      <c r="D344" s="92" t="str">
        <f>IF(LoanIsNotPaid*LoanIsGood,MonthlyPayment,"")</f>
        <v/>
      </c>
      <c r="E344" s="92" t="str">
        <f>IF(LoanIsNotPaid*LoanIsGood,Principal,"")</f>
        <v/>
      </c>
      <c r="F344" s="92" t="str">
        <f>IF(LoanIsNotPaid*LoanIsGood,InterestAmt,"")</f>
        <v/>
      </c>
      <c r="G344" s="92" t="str">
        <f>IF(LoanIsNotPaid*LoanIsGood,EndingBalance,"")</f>
        <v/>
      </c>
    </row>
    <row r="345" spans="1:7" x14ac:dyDescent="0.35">
      <c r="A345" s="90" t="str">
        <f>IF(LoanIsNotPaid*LoanIsGood,PaymentNumber,"")</f>
        <v/>
      </c>
      <c r="B345" s="91" t="str">
        <f>IF(LoanIsNotPaid*LoanIsGood,PaymentDate,"")</f>
        <v/>
      </c>
      <c r="C345" s="92" t="str">
        <f>IF(LoanIsNotPaid*LoanIsGood,LoanValue,"")</f>
        <v/>
      </c>
      <c r="D345" s="92" t="str">
        <f>IF(LoanIsNotPaid*LoanIsGood,MonthlyPayment,"")</f>
        <v/>
      </c>
      <c r="E345" s="92" t="str">
        <f>IF(LoanIsNotPaid*LoanIsGood,Principal,"")</f>
        <v/>
      </c>
      <c r="F345" s="92" t="str">
        <f>IF(LoanIsNotPaid*LoanIsGood,InterestAmt,"")</f>
        <v/>
      </c>
      <c r="G345" s="92" t="str">
        <f>IF(LoanIsNotPaid*LoanIsGood,EndingBalance,"")</f>
        <v/>
      </c>
    </row>
    <row r="346" spans="1:7" x14ac:dyDescent="0.35">
      <c r="A346" s="90" t="str">
        <f>IF(LoanIsNotPaid*LoanIsGood,PaymentNumber,"")</f>
        <v/>
      </c>
      <c r="B346" s="91" t="str">
        <f>IF(LoanIsNotPaid*LoanIsGood,PaymentDate,"")</f>
        <v/>
      </c>
      <c r="C346" s="92" t="str">
        <f>IF(LoanIsNotPaid*LoanIsGood,LoanValue,"")</f>
        <v/>
      </c>
      <c r="D346" s="92" t="str">
        <f>IF(LoanIsNotPaid*LoanIsGood,MonthlyPayment,"")</f>
        <v/>
      </c>
      <c r="E346" s="92" t="str">
        <f>IF(LoanIsNotPaid*LoanIsGood,Principal,"")</f>
        <v/>
      </c>
      <c r="F346" s="92" t="str">
        <f>IF(LoanIsNotPaid*LoanIsGood,InterestAmt,"")</f>
        <v/>
      </c>
      <c r="G346" s="92" t="str">
        <f>IF(LoanIsNotPaid*LoanIsGood,EndingBalance,"")</f>
        <v/>
      </c>
    </row>
    <row r="347" spans="1:7" x14ac:dyDescent="0.35">
      <c r="A347" s="90" t="str">
        <f>IF(LoanIsNotPaid*LoanIsGood,PaymentNumber,"")</f>
        <v/>
      </c>
      <c r="B347" s="91" t="str">
        <f>IF(LoanIsNotPaid*LoanIsGood,PaymentDate,"")</f>
        <v/>
      </c>
      <c r="C347" s="92" t="str">
        <f>IF(LoanIsNotPaid*LoanIsGood,LoanValue,"")</f>
        <v/>
      </c>
      <c r="D347" s="92" t="str">
        <f>IF(LoanIsNotPaid*LoanIsGood,MonthlyPayment,"")</f>
        <v/>
      </c>
      <c r="E347" s="92" t="str">
        <f>IF(LoanIsNotPaid*LoanIsGood,Principal,"")</f>
        <v/>
      </c>
      <c r="F347" s="92" t="str">
        <f>IF(LoanIsNotPaid*LoanIsGood,InterestAmt,"")</f>
        <v/>
      </c>
      <c r="G347" s="92" t="str">
        <f>IF(LoanIsNotPaid*LoanIsGood,EndingBalance,"")</f>
        <v/>
      </c>
    </row>
    <row r="348" spans="1:7" x14ac:dyDescent="0.35">
      <c r="A348" s="90" t="str">
        <f>IF(LoanIsNotPaid*LoanIsGood,PaymentNumber,"")</f>
        <v/>
      </c>
      <c r="B348" s="91" t="str">
        <f>IF(LoanIsNotPaid*LoanIsGood,PaymentDate,"")</f>
        <v/>
      </c>
      <c r="C348" s="92" t="str">
        <f>IF(LoanIsNotPaid*LoanIsGood,LoanValue,"")</f>
        <v/>
      </c>
      <c r="D348" s="92" t="str">
        <f>IF(LoanIsNotPaid*LoanIsGood,MonthlyPayment,"")</f>
        <v/>
      </c>
      <c r="E348" s="92" t="str">
        <f>IF(LoanIsNotPaid*LoanIsGood,Principal,"")</f>
        <v/>
      </c>
      <c r="F348" s="92" t="str">
        <f>IF(LoanIsNotPaid*LoanIsGood,InterestAmt,"")</f>
        <v/>
      </c>
      <c r="G348" s="92" t="str">
        <f>IF(LoanIsNotPaid*LoanIsGood,EndingBalance,"")</f>
        <v/>
      </c>
    </row>
    <row r="349" spans="1:7" x14ac:dyDescent="0.35">
      <c r="A349" s="90" t="str">
        <f>IF(LoanIsNotPaid*LoanIsGood,PaymentNumber,"")</f>
        <v/>
      </c>
      <c r="B349" s="91" t="str">
        <f>IF(LoanIsNotPaid*LoanIsGood,PaymentDate,"")</f>
        <v/>
      </c>
      <c r="C349" s="92" t="str">
        <f>IF(LoanIsNotPaid*LoanIsGood,LoanValue,"")</f>
        <v/>
      </c>
      <c r="D349" s="92" t="str">
        <f>IF(LoanIsNotPaid*LoanIsGood,MonthlyPayment,"")</f>
        <v/>
      </c>
      <c r="E349" s="92" t="str">
        <f>IF(LoanIsNotPaid*LoanIsGood,Principal,"")</f>
        <v/>
      </c>
      <c r="F349" s="92" t="str">
        <f>IF(LoanIsNotPaid*LoanIsGood,InterestAmt,"")</f>
        <v/>
      </c>
      <c r="G349" s="92" t="str">
        <f>IF(LoanIsNotPaid*LoanIsGood,EndingBalance,"")</f>
        <v/>
      </c>
    </row>
    <row r="350" spans="1:7" x14ac:dyDescent="0.35">
      <c r="A350" s="90" t="str">
        <f>IF(LoanIsNotPaid*LoanIsGood,PaymentNumber,"")</f>
        <v/>
      </c>
      <c r="B350" s="91" t="str">
        <f>IF(LoanIsNotPaid*LoanIsGood,PaymentDate,"")</f>
        <v/>
      </c>
      <c r="C350" s="92" t="str">
        <f>IF(LoanIsNotPaid*LoanIsGood,LoanValue,"")</f>
        <v/>
      </c>
      <c r="D350" s="92" t="str">
        <f>IF(LoanIsNotPaid*LoanIsGood,MonthlyPayment,"")</f>
        <v/>
      </c>
      <c r="E350" s="92" t="str">
        <f>IF(LoanIsNotPaid*LoanIsGood,Principal,"")</f>
        <v/>
      </c>
      <c r="F350" s="92" t="str">
        <f>IF(LoanIsNotPaid*LoanIsGood,InterestAmt,"")</f>
        <v/>
      </c>
      <c r="G350" s="92" t="str">
        <f>IF(LoanIsNotPaid*LoanIsGood,EndingBalance,"")</f>
        <v/>
      </c>
    </row>
    <row r="351" spans="1:7" x14ac:dyDescent="0.35">
      <c r="A351" s="90" t="str">
        <f>IF(LoanIsNotPaid*LoanIsGood,PaymentNumber,"")</f>
        <v/>
      </c>
      <c r="B351" s="91" t="str">
        <f>IF(LoanIsNotPaid*LoanIsGood,PaymentDate,"")</f>
        <v/>
      </c>
      <c r="C351" s="92" t="str">
        <f>IF(LoanIsNotPaid*LoanIsGood,LoanValue,"")</f>
        <v/>
      </c>
      <c r="D351" s="92" t="str">
        <f>IF(LoanIsNotPaid*LoanIsGood,MonthlyPayment,"")</f>
        <v/>
      </c>
      <c r="E351" s="92" t="str">
        <f>IF(LoanIsNotPaid*LoanIsGood,Principal,"")</f>
        <v/>
      </c>
      <c r="F351" s="92" t="str">
        <f>IF(LoanIsNotPaid*LoanIsGood,InterestAmt,"")</f>
        <v/>
      </c>
      <c r="G351" s="92" t="str">
        <f>IF(LoanIsNotPaid*LoanIsGood,EndingBalance,"")</f>
        <v/>
      </c>
    </row>
    <row r="352" spans="1:7" x14ac:dyDescent="0.35">
      <c r="A352" s="90" t="str">
        <f>IF(LoanIsNotPaid*LoanIsGood,PaymentNumber,"")</f>
        <v/>
      </c>
      <c r="B352" s="91" t="str">
        <f>IF(LoanIsNotPaid*LoanIsGood,PaymentDate,"")</f>
        <v/>
      </c>
      <c r="C352" s="92" t="str">
        <f>IF(LoanIsNotPaid*LoanIsGood,LoanValue,"")</f>
        <v/>
      </c>
      <c r="D352" s="92" t="str">
        <f>IF(LoanIsNotPaid*LoanIsGood,MonthlyPayment,"")</f>
        <v/>
      </c>
      <c r="E352" s="92" t="str">
        <f>IF(LoanIsNotPaid*LoanIsGood,Principal,"")</f>
        <v/>
      </c>
      <c r="F352" s="92" t="str">
        <f>IF(LoanIsNotPaid*LoanIsGood,InterestAmt,"")</f>
        <v/>
      </c>
      <c r="G352" s="92" t="str">
        <f>IF(LoanIsNotPaid*LoanIsGood,EndingBalance,"")</f>
        <v/>
      </c>
    </row>
    <row r="353" spans="1:7" x14ac:dyDescent="0.35">
      <c r="A353" s="90" t="str">
        <f>IF(LoanIsNotPaid*LoanIsGood,PaymentNumber,"")</f>
        <v/>
      </c>
      <c r="B353" s="91" t="str">
        <f>IF(LoanIsNotPaid*LoanIsGood,PaymentDate,"")</f>
        <v/>
      </c>
      <c r="C353" s="92" t="str">
        <f>IF(LoanIsNotPaid*LoanIsGood,LoanValue,"")</f>
        <v/>
      </c>
      <c r="D353" s="92" t="str">
        <f>IF(LoanIsNotPaid*LoanIsGood,MonthlyPayment,"")</f>
        <v/>
      </c>
      <c r="E353" s="92" t="str">
        <f>IF(LoanIsNotPaid*LoanIsGood,Principal,"")</f>
        <v/>
      </c>
      <c r="F353" s="92" t="str">
        <f>IF(LoanIsNotPaid*LoanIsGood,InterestAmt,"")</f>
        <v/>
      </c>
      <c r="G353" s="92" t="str">
        <f>IF(LoanIsNotPaid*LoanIsGood,EndingBalance,"")</f>
        <v/>
      </c>
    </row>
    <row r="354" spans="1:7" x14ac:dyDescent="0.35">
      <c r="A354" s="90" t="str">
        <f>IF(LoanIsNotPaid*LoanIsGood,PaymentNumber,"")</f>
        <v/>
      </c>
      <c r="B354" s="91" t="str">
        <f>IF(LoanIsNotPaid*LoanIsGood,PaymentDate,"")</f>
        <v/>
      </c>
      <c r="C354" s="92" t="str">
        <f>IF(LoanIsNotPaid*LoanIsGood,LoanValue,"")</f>
        <v/>
      </c>
      <c r="D354" s="92" t="str">
        <f>IF(LoanIsNotPaid*LoanIsGood,MonthlyPayment,"")</f>
        <v/>
      </c>
      <c r="E354" s="92" t="str">
        <f>IF(LoanIsNotPaid*LoanIsGood,Principal,"")</f>
        <v/>
      </c>
      <c r="F354" s="92" t="str">
        <f>IF(LoanIsNotPaid*LoanIsGood,InterestAmt,"")</f>
        <v/>
      </c>
      <c r="G354" s="92" t="str">
        <f>IF(LoanIsNotPaid*LoanIsGood,EndingBalance,"")</f>
        <v/>
      </c>
    </row>
    <row r="355" spans="1:7" x14ac:dyDescent="0.35">
      <c r="A355" s="90" t="str">
        <f>IF(LoanIsNotPaid*LoanIsGood,PaymentNumber,"")</f>
        <v/>
      </c>
      <c r="B355" s="91" t="str">
        <f>IF(LoanIsNotPaid*LoanIsGood,PaymentDate,"")</f>
        <v/>
      </c>
      <c r="C355" s="92" t="str">
        <f>IF(LoanIsNotPaid*LoanIsGood,LoanValue,"")</f>
        <v/>
      </c>
      <c r="D355" s="92" t="str">
        <f>IF(LoanIsNotPaid*LoanIsGood,MonthlyPayment,"")</f>
        <v/>
      </c>
      <c r="E355" s="92" t="str">
        <f>IF(LoanIsNotPaid*LoanIsGood,Principal,"")</f>
        <v/>
      </c>
      <c r="F355" s="92" t="str">
        <f>IF(LoanIsNotPaid*LoanIsGood,InterestAmt,"")</f>
        <v/>
      </c>
      <c r="G355" s="92" t="str">
        <f>IF(LoanIsNotPaid*LoanIsGood,EndingBalance,"")</f>
        <v/>
      </c>
    </row>
    <row r="356" spans="1:7" x14ac:dyDescent="0.35">
      <c r="A356" s="90" t="str">
        <f>IF(LoanIsNotPaid*LoanIsGood,PaymentNumber,"")</f>
        <v/>
      </c>
      <c r="B356" s="91" t="str">
        <f>IF(LoanIsNotPaid*LoanIsGood,PaymentDate,"")</f>
        <v/>
      </c>
      <c r="C356" s="92" t="str">
        <f>IF(LoanIsNotPaid*LoanIsGood,LoanValue,"")</f>
        <v/>
      </c>
      <c r="D356" s="92" t="str">
        <f>IF(LoanIsNotPaid*LoanIsGood,MonthlyPayment,"")</f>
        <v/>
      </c>
      <c r="E356" s="92" t="str">
        <f>IF(LoanIsNotPaid*LoanIsGood,Principal,"")</f>
        <v/>
      </c>
      <c r="F356" s="92" t="str">
        <f>IF(LoanIsNotPaid*LoanIsGood,InterestAmt,"")</f>
        <v/>
      </c>
      <c r="G356" s="92" t="str">
        <f>IF(LoanIsNotPaid*LoanIsGood,EndingBalance,"")</f>
        <v/>
      </c>
    </row>
    <row r="357" spans="1:7" x14ac:dyDescent="0.35">
      <c r="A357" s="90" t="str">
        <f>IF(LoanIsNotPaid*LoanIsGood,PaymentNumber,"")</f>
        <v/>
      </c>
      <c r="B357" s="91" t="str">
        <f>IF(LoanIsNotPaid*LoanIsGood,PaymentDate,"")</f>
        <v/>
      </c>
      <c r="C357" s="92" t="str">
        <f>IF(LoanIsNotPaid*LoanIsGood,LoanValue,"")</f>
        <v/>
      </c>
      <c r="D357" s="92" t="str">
        <f>IF(LoanIsNotPaid*LoanIsGood,MonthlyPayment,"")</f>
        <v/>
      </c>
      <c r="E357" s="92" t="str">
        <f>IF(LoanIsNotPaid*LoanIsGood,Principal,"")</f>
        <v/>
      </c>
      <c r="F357" s="92" t="str">
        <f>IF(LoanIsNotPaid*LoanIsGood,InterestAmt,"")</f>
        <v/>
      </c>
      <c r="G357" s="92" t="str">
        <f>IF(LoanIsNotPaid*LoanIsGood,EndingBalance,"")</f>
        <v/>
      </c>
    </row>
    <row r="358" spans="1:7" x14ac:dyDescent="0.35">
      <c r="A358" s="90" t="str">
        <f>IF(LoanIsNotPaid*LoanIsGood,PaymentNumber,"")</f>
        <v/>
      </c>
      <c r="B358" s="91" t="str">
        <f>IF(LoanIsNotPaid*LoanIsGood,PaymentDate,"")</f>
        <v/>
      </c>
      <c r="C358" s="92" t="str">
        <f>IF(LoanIsNotPaid*LoanIsGood,LoanValue,"")</f>
        <v/>
      </c>
      <c r="D358" s="92" t="str">
        <f>IF(LoanIsNotPaid*LoanIsGood,MonthlyPayment,"")</f>
        <v/>
      </c>
      <c r="E358" s="92" t="str">
        <f>IF(LoanIsNotPaid*LoanIsGood,Principal,"")</f>
        <v/>
      </c>
      <c r="F358" s="92" t="str">
        <f>IF(LoanIsNotPaid*LoanIsGood,InterestAmt,"")</f>
        <v/>
      </c>
      <c r="G358" s="92" t="str">
        <f>IF(LoanIsNotPaid*LoanIsGood,EndingBalance,"")</f>
        <v/>
      </c>
    </row>
    <row r="359" spans="1:7" x14ac:dyDescent="0.35">
      <c r="A359" s="90" t="str">
        <f>IF(LoanIsNotPaid*LoanIsGood,PaymentNumber,"")</f>
        <v/>
      </c>
      <c r="B359" s="91" t="str">
        <f>IF(LoanIsNotPaid*LoanIsGood,PaymentDate,"")</f>
        <v/>
      </c>
      <c r="C359" s="92" t="str">
        <f>IF(LoanIsNotPaid*LoanIsGood,LoanValue,"")</f>
        <v/>
      </c>
      <c r="D359" s="92" t="str">
        <f>IF(LoanIsNotPaid*LoanIsGood,MonthlyPayment,"")</f>
        <v/>
      </c>
      <c r="E359" s="92" t="str">
        <f>IF(LoanIsNotPaid*LoanIsGood,Principal,"")</f>
        <v/>
      </c>
      <c r="F359" s="92" t="str">
        <f>IF(LoanIsNotPaid*LoanIsGood,InterestAmt,"")</f>
        <v/>
      </c>
      <c r="G359" s="92" t="str">
        <f>IF(LoanIsNotPaid*LoanIsGood,EndingBalance,"")</f>
        <v/>
      </c>
    </row>
    <row r="360" spans="1:7" x14ac:dyDescent="0.35">
      <c r="A360" s="90" t="str">
        <f>IF(LoanIsNotPaid*LoanIsGood,PaymentNumber,"")</f>
        <v/>
      </c>
      <c r="B360" s="91" t="str">
        <f>IF(LoanIsNotPaid*LoanIsGood,PaymentDate,"")</f>
        <v/>
      </c>
      <c r="C360" s="92" t="str">
        <f>IF(LoanIsNotPaid*LoanIsGood,LoanValue,"")</f>
        <v/>
      </c>
      <c r="D360" s="92" t="str">
        <f>IF(LoanIsNotPaid*LoanIsGood,MonthlyPayment,"")</f>
        <v/>
      </c>
      <c r="E360" s="92" t="str">
        <f>IF(LoanIsNotPaid*LoanIsGood,Principal,"")</f>
        <v/>
      </c>
      <c r="F360" s="92" t="str">
        <f>IF(LoanIsNotPaid*LoanIsGood,InterestAmt,"")</f>
        <v/>
      </c>
      <c r="G360" s="92" t="str">
        <f>IF(LoanIsNotPaid*LoanIsGood,EndingBalance,"")</f>
        <v/>
      </c>
    </row>
    <row r="361" spans="1:7" x14ac:dyDescent="0.35">
      <c r="A361" s="90" t="str">
        <f>IF(LoanIsNotPaid*LoanIsGood,PaymentNumber,"")</f>
        <v/>
      </c>
      <c r="B361" s="91" t="str">
        <f>IF(LoanIsNotPaid*LoanIsGood,PaymentDate,"")</f>
        <v/>
      </c>
      <c r="C361" s="92" t="str">
        <f>IF(LoanIsNotPaid*LoanIsGood,LoanValue,"")</f>
        <v/>
      </c>
      <c r="D361" s="92" t="str">
        <f>IF(LoanIsNotPaid*LoanIsGood,MonthlyPayment,"")</f>
        <v/>
      </c>
      <c r="E361" s="92" t="str">
        <f>IF(LoanIsNotPaid*LoanIsGood,Principal,"")</f>
        <v/>
      </c>
      <c r="F361" s="92" t="str">
        <f>IF(LoanIsNotPaid*LoanIsGood,InterestAmt,"")</f>
        <v/>
      </c>
      <c r="G361" s="92" t="str">
        <f>IF(LoanIsNotPaid*LoanIsGood,EndingBalance,"")</f>
        <v/>
      </c>
    </row>
    <row r="362" spans="1:7" x14ac:dyDescent="0.35">
      <c r="A362" s="90" t="str">
        <f>IF(LoanIsNotPaid*LoanIsGood,PaymentNumber,"")</f>
        <v/>
      </c>
      <c r="B362" s="91" t="str">
        <f>IF(LoanIsNotPaid*LoanIsGood,PaymentDate,"")</f>
        <v/>
      </c>
      <c r="C362" s="92" t="str">
        <f>IF(LoanIsNotPaid*LoanIsGood,LoanValue,"")</f>
        <v/>
      </c>
      <c r="D362" s="92" t="str">
        <f>IF(LoanIsNotPaid*LoanIsGood,MonthlyPayment,"")</f>
        <v/>
      </c>
      <c r="E362" s="92" t="str">
        <f>IF(LoanIsNotPaid*LoanIsGood,Principal,"")</f>
        <v/>
      </c>
      <c r="F362" s="92" t="str">
        <f>IF(LoanIsNotPaid*LoanIsGood,InterestAmt,"")</f>
        <v/>
      </c>
      <c r="G362" s="92" t="str">
        <f>IF(LoanIsNotPaid*LoanIsGood,EndingBalance,"")</f>
        <v/>
      </c>
    </row>
    <row r="363" spans="1:7" x14ac:dyDescent="0.35">
      <c r="A363" s="90" t="str">
        <f>IF(LoanIsNotPaid*LoanIsGood,PaymentNumber,"")</f>
        <v/>
      </c>
      <c r="B363" s="91" t="str">
        <f>IF(LoanIsNotPaid*LoanIsGood,PaymentDate,"")</f>
        <v/>
      </c>
      <c r="C363" s="92" t="str">
        <f>IF(LoanIsNotPaid*LoanIsGood,LoanValue,"")</f>
        <v/>
      </c>
      <c r="D363" s="92" t="str">
        <f>IF(LoanIsNotPaid*LoanIsGood,MonthlyPayment,"")</f>
        <v/>
      </c>
      <c r="E363" s="92" t="str">
        <f>IF(LoanIsNotPaid*LoanIsGood,Principal,"")</f>
        <v/>
      </c>
      <c r="F363" s="92" t="str">
        <f>IF(LoanIsNotPaid*LoanIsGood,InterestAmt,"")</f>
        <v/>
      </c>
      <c r="G363" s="92" t="str">
        <f>IF(LoanIsNotPaid*LoanIsGood,EndingBalance,"")</f>
        <v/>
      </c>
    </row>
    <row r="364" spans="1:7" x14ac:dyDescent="0.35">
      <c r="A364" s="90" t="str">
        <f>IF(LoanIsNotPaid*LoanIsGood,PaymentNumber,"")</f>
        <v/>
      </c>
      <c r="B364" s="91" t="str">
        <f>IF(LoanIsNotPaid*LoanIsGood,PaymentDate,"")</f>
        <v/>
      </c>
      <c r="C364" s="92" t="str">
        <f>IF(LoanIsNotPaid*LoanIsGood,LoanValue,"")</f>
        <v/>
      </c>
      <c r="D364" s="92" t="str">
        <f>IF(LoanIsNotPaid*LoanIsGood,MonthlyPayment,"")</f>
        <v/>
      </c>
      <c r="E364" s="92" t="str">
        <f>IF(LoanIsNotPaid*LoanIsGood,Principal,"")</f>
        <v/>
      </c>
      <c r="F364" s="92" t="str">
        <f>IF(LoanIsNotPaid*LoanIsGood,InterestAmt,"")</f>
        <v/>
      </c>
      <c r="G364" s="92" t="str">
        <f>IF(LoanIsNotPaid*LoanIsGood,EndingBalance,"")</f>
        <v/>
      </c>
    </row>
    <row r="365" spans="1:7" x14ac:dyDescent="0.35">
      <c r="A365" s="90" t="str">
        <f>IF(LoanIsNotPaid*LoanIsGood,PaymentNumber,"")</f>
        <v/>
      </c>
      <c r="B365" s="91" t="str">
        <f>IF(LoanIsNotPaid*LoanIsGood,PaymentDate,"")</f>
        <v/>
      </c>
      <c r="C365" s="92" t="str">
        <f>IF(LoanIsNotPaid*LoanIsGood,LoanValue,"")</f>
        <v/>
      </c>
      <c r="D365" s="92" t="str">
        <f>IF(LoanIsNotPaid*LoanIsGood,MonthlyPayment,"")</f>
        <v/>
      </c>
      <c r="E365" s="92" t="str">
        <f>IF(LoanIsNotPaid*LoanIsGood,Principal,"")</f>
        <v/>
      </c>
      <c r="F365" s="92" t="str">
        <f>IF(LoanIsNotPaid*LoanIsGood,InterestAmt,"")</f>
        <v/>
      </c>
      <c r="G365" s="92" t="str">
        <f>IF(LoanIsNotPaid*LoanIsGood,EndingBalance,"")</f>
        <v/>
      </c>
    </row>
    <row r="366" spans="1:7" x14ac:dyDescent="0.35">
      <c r="A366" s="90" t="str">
        <f>IF(LoanIsNotPaid*LoanIsGood,PaymentNumber,"")</f>
        <v/>
      </c>
      <c r="B366" s="91" t="str">
        <f>IF(LoanIsNotPaid*LoanIsGood,PaymentDate,"")</f>
        <v/>
      </c>
      <c r="C366" s="92" t="str">
        <f>IF(LoanIsNotPaid*LoanIsGood,LoanValue,"")</f>
        <v/>
      </c>
      <c r="D366" s="92" t="str">
        <f>IF(LoanIsNotPaid*LoanIsGood,MonthlyPayment,"")</f>
        <v/>
      </c>
      <c r="E366" s="92" t="str">
        <f>IF(LoanIsNotPaid*LoanIsGood,Principal,"")</f>
        <v/>
      </c>
      <c r="F366" s="92" t="str">
        <f>IF(LoanIsNotPaid*LoanIsGood,InterestAmt,"")</f>
        <v/>
      </c>
      <c r="G366" s="92" t="str">
        <f>IF(LoanIsNotPaid*LoanIsGood,EndingBalance,"")</f>
        <v/>
      </c>
    </row>
    <row r="367" spans="1:7" x14ac:dyDescent="0.35">
      <c r="A367" s="90" t="str">
        <f>IF(LoanIsNotPaid*LoanIsGood,PaymentNumber,"")</f>
        <v/>
      </c>
      <c r="B367" s="91" t="str">
        <f>IF(LoanIsNotPaid*LoanIsGood,PaymentDate,"")</f>
        <v/>
      </c>
      <c r="C367" s="92" t="str">
        <f>IF(LoanIsNotPaid*LoanIsGood,LoanValue,"")</f>
        <v/>
      </c>
      <c r="D367" s="92" t="str">
        <f>IF(LoanIsNotPaid*LoanIsGood,MonthlyPayment,"")</f>
        <v/>
      </c>
      <c r="E367" s="92" t="str">
        <f>IF(LoanIsNotPaid*LoanIsGood,Principal,"")</f>
        <v/>
      </c>
      <c r="F367" s="92" t="str">
        <f>IF(LoanIsNotPaid*LoanIsGood,InterestAmt,"")</f>
        <v/>
      </c>
      <c r="G367" s="92" t="str">
        <f>IF(LoanIsNotPaid*LoanIsGood,EndingBalance,"")</f>
        <v/>
      </c>
    </row>
    <row r="368" spans="1:7" x14ac:dyDescent="0.35">
      <c r="A368" s="90" t="str">
        <f>IF(LoanIsNotPaid*LoanIsGood,PaymentNumber,"")</f>
        <v/>
      </c>
      <c r="B368" s="91" t="str">
        <f>IF(LoanIsNotPaid*LoanIsGood,PaymentDate,"")</f>
        <v/>
      </c>
      <c r="C368" s="92" t="str">
        <f>IF(LoanIsNotPaid*LoanIsGood,LoanValue,"")</f>
        <v/>
      </c>
      <c r="D368" s="92" t="str">
        <f>IF(LoanIsNotPaid*LoanIsGood,MonthlyPayment,"")</f>
        <v/>
      </c>
      <c r="E368" s="92" t="str">
        <f>IF(LoanIsNotPaid*LoanIsGood,Principal,"")</f>
        <v/>
      </c>
      <c r="F368" s="92" t="str">
        <f>IF(LoanIsNotPaid*LoanIsGood,InterestAmt,"")</f>
        <v/>
      </c>
      <c r="G368" s="92" t="str">
        <f>IF(LoanIsNotPaid*LoanIsGood,EndingBalance,"")</f>
        <v/>
      </c>
    </row>
    <row r="369" spans="1:7" x14ac:dyDescent="0.35">
      <c r="A369" s="90" t="str">
        <f>IF(LoanIsNotPaid*LoanIsGood,PaymentNumber,"")</f>
        <v/>
      </c>
      <c r="B369" s="91" t="str">
        <f>IF(LoanIsNotPaid*LoanIsGood,PaymentDate,"")</f>
        <v/>
      </c>
      <c r="C369" s="92" t="str">
        <f>IF(LoanIsNotPaid*LoanIsGood,LoanValue,"")</f>
        <v/>
      </c>
      <c r="D369" s="92" t="str">
        <f>IF(LoanIsNotPaid*LoanIsGood,MonthlyPayment,"")</f>
        <v/>
      </c>
      <c r="E369" s="92" t="str">
        <f>IF(LoanIsNotPaid*LoanIsGood,Principal,"")</f>
        <v/>
      </c>
      <c r="F369" s="92" t="str">
        <f>IF(LoanIsNotPaid*LoanIsGood,InterestAmt,"")</f>
        <v/>
      </c>
      <c r="G369" s="92" t="str">
        <f>IF(LoanIsNotPaid*LoanIsGood,EndingBalance,"")</f>
        <v/>
      </c>
    </row>
    <row r="370" spans="1:7" x14ac:dyDescent="0.35">
      <c r="A370" s="90" t="str">
        <f>IF(LoanIsNotPaid*LoanIsGood,PaymentNumber,"")</f>
        <v/>
      </c>
      <c r="B370" s="91" t="str">
        <f>IF(LoanIsNotPaid*LoanIsGood,PaymentDate,"")</f>
        <v/>
      </c>
      <c r="C370" s="92" t="str">
        <f>IF(LoanIsNotPaid*LoanIsGood,LoanValue,"")</f>
        <v/>
      </c>
      <c r="D370" s="92" t="str">
        <f>IF(LoanIsNotPaid*LoanIsGood,MonthlyPayment,"")</f>
        <v/>
      </c>
      <c r="E370" s="92" t="str">
        <f>IF(LoanIsNotPaid*LoanIsGood,Principal,"")</f>
        <v/>
      </c>
      <c r="F370" s="92" t="str">
        <f>IF(LoanIsNotPaid*LoanIsGood,InterestAmt,"")</f>
        <v/>
      </c>
      <c r="G370" s="92" t="str">
        <f>IF(LoanIsNotPaid*LoanIsGood,EndingBalance,"")</f>
        <v/>
      </c>
    </row>
    <row r="371" spans="1:7" x14ac:dyDescent="0.3">
      <c r="A371" s="83"/>
      <c r="B371" s="83"/>
      <c r="C371" s="94"/>
      <c r="D371" s="94"/>
      <c r="E371" s="94"/>
      <c r="F371" s="94"/>
      <c r="G371" s="94"/>
    </row>
    <row r="372" spans="1:7" x14ac:dyDescent="0.3">
      <c r="A372" s="83"/>
      <c r="B372" s="83"/>
      <c r="C372" s="94"/>
      <c r="D372" s="94"/>
      <c r="E372" s="94"/>
      <c r="F372" s="94"/>
      <c r="G372" s="94"/>
    </row>
    <row r="373" spans="1:7" x14ac:dyDescent="0.3">
      <c r="A373" s="83"/>
      <c r="B373" s="83"/>
      <c r="C373" s="94"/>
      <c r="D373" s="94"/>
      <c r="E373" s="94"/>
      <c r="F373" s="94"/>
      <c r="G373" s="94"/>
    </row>
    <row r="374" spans="1:7" x14ac:dyDescent="0.3">
      <c r="A374" s="83"/>
      <c r="B374" s="83"/>
      <c r="C374" s="83"/>
      <c r="D374" s="83"/>
      <c r="E374" s="83"/>
      <c r="F374" s="83"/>
      <c r="G374" s="83"/>
    </row>
    <row r="375" spans="1:7" x14ac:dyDescent="0.3">
      <c r="A375" s="83"/>
      <c r="B375" s="83"/>
      <c r="C375" s="83"/>
      <c r="D375" s="83"/>
      <c r="E375" s="83"/>
      <c r="F375" s="83"/>
      <c r="G375" s="83"/>
    </row>
    <row r="376" spans="1:7" x14ac:dyDescent="0.3">
      <c r="A376" s="83"/>
      <c r="B376" s="83"/>
      <c r="C376" s="83"/>
      <c r="D376" s="83"/>
      <c r="E376" s="83"/>
      <c r="F376" s="83"/>
      <c r="G376" s="83"/>
    </row>
    <row r="377" spans="1:7" x14ac:dyDescent="0.3">
      <c r="A377" s="83"/>
      <c r="B377" s="83"/>
      <c r="C377" s="83"/>
      <c r="D377" s="83"/>
      <c r="E377" s="83"/>
      <c r="F377" s="83"/>
      <c r="G377" s="83"/>
    </row>
    <row r="378" spans="1:7" x14ac:dyDescent="0.3">
      <c r="A378" s="83"/>
      <c r="B378" s="83"/>
      <c r="C378" s="83"/>
      <c r="D378" s="83"/>
      <c r="E378" s="83"/>
      <c r="F378" s="83"/>
      <c r="G378" s="83"/>
    </row>
    <row r="379" spans="1:7" x14ac:dyDescent="0.3">
      <c r="A379" s="83"/>
      <c r="B379" s="83"/>
      <c r="C379" s="83"/>
      <c r="D379" s="83"/>
      <c r="E379" s="83"/>
      <c r="F379" s="83"/>
      <c r="G379" s="83"/>
    </row>
    <row r="380" spans="1:7" x14ac:dyDescent="0.3">
      <c r="A380" s="83"/>
      <c r="B380" s="83"/>
      <c r="C380" s="83"/>
      <c r="D380" s="83"/>
      <c r="E380" s="83"/>
      <c r="F380" s="83"/>
      <c r="G380" s="83"/>
    </row>
    <row r="381" spans="1:7" x14ac:dyDescent="0.3">
      <c r="A381" s="83"/>
      <c r="B381" s="83"/>
      <c r="C381" s="83"/>
      <c r="D381" s="83"/>
      <c r="E381" s="83"/>
      <c r="F381" s="83"/>
      <c r="G381" s="83"/>
    </row>
    <row r="382" spans="1:7" x14ac:dyDescent="0.3">
      <c r="A382" s="83"/>
      <c r="B382" s="83"/>
      <c r="C382" s="83"/>
      <c r="D382" s="83"/>
      <c r="E382" s="83"/>
      <c r="F382" s="83"/>
      <c r="G382" s="83"/>
    </row>
    <row r="383" spans="1:7" x14ac:dyDescent="0.3">
      <c r="A383" s="83"/>
      <c r="B383" s="83"/>
      <c r="C383" s="83"/>
      <c r="D383" s="83"/>
      <c r="E383" s="83"/>
      <c r="F383" s="83"/>
      <c r="G383" s="83"/>
    </row>
    <row r="384" spans="1:7" x14ac:dyDescent="0.3">
      <c r="A384" s="83"/>
      <c r="B384" s="83"/>
      <c r="C384" s="83"/>
      <c r="D384" s="83"/>
      <c r="E384" s="83"/>
      <c r="F384" s="83"/>
      <c r="G384" s="83"/>
    </row>
    <row r="385" spans="1:7" x14ac:dyDescent="0.3">
      <c r="A385" s="83"/>
      <c r="B385" s="83"/>
      <c r="C385" s="83"/>
      <c r="D385" s="83"/>
      <c r="E385" s="83"/>
      <c r="F385" s="83"/>
      <c r="G385" s="83"/>
    </row>
    <row r="386" spans="1:7" x14ac:dyDescent="0.3">
      <c r="A386" s="83"/>
      <c r="B386" s="83"/>
      <c r="C386" s="83"/>
      <c r="D386" s="83"/>
      <c r="E386" s="83"/>
      <c r="F386" s="83"/>
      <c r="G386" s="83"/>
    </row>
    <row r="387" spans="1:7" x14ac:dyDescent="0.3">
      <c r="A387" s="83"/>
      <c r="B387" s="83"/>
      <c r="C387" s="83"/>
      <c r="D387" s="83"/>
      <c r="E387" s="83"/>
      <c r="F387" s="83"/>
      <c r="G387" s="83"/>
    </row>
    <row r="388" spans="1:7" x14ac:dyDescent="0.3">
      <c r="A388" s="83"/>
      <c r="B388" s="83"/>
      <c r="C388" s="83"/>
      <c r="D388" s="83"/>
      <c r="E388" s="83"/>
      <c r="F388" s="83"/>
      <c r="G388" s="83"/>
    </row>
    <row r="389" spans="1:7" x14ac:dyDescent="0.3">
      <c r="A389" s="83"/>
      <c r="B389" s="83"/>
      <c r="C389" s="83"/>
      <c r="D389" s="83"/>
      <c r="E389" s="83"/>
      <c r="F389" s="83"/>
      <c r="G389" s="83"/>
    </row>
    <row r="390" spans="1:7" x14ac:dyDescent="0.3">
      <c r="A390" s="83"/>
      <c r="B390" s="83"/>
      <c r="C390" s="83"/>
      <c r="D390" s="83"/>
      <c r="E390" s="83"/>
      <c r="F390" s="83"/>
      <c r="G390" s="83"/>
    </row>
    <row r="391" spans="1:7" x14ac:dyDescent="0.3">
      <c r="A391" s="83"/>
      <c r="B391" s="83"/>
      <c r="C391" s="83"/>
      <c r="D391" s="83"/>
      <c r="E391" s="83"/>
      <c r="F391" s="83"/>
      <c r="G391" s="83"/>
    </row>
    <row r="392" spans="1:7" x14ac:dyDescent="0.3">
      <c r="A392" s="83"/>
      <c r="B392" s="83"/>
      <c r="C392" s="83"/>
      <c r="D392" s="83"/>
      <c r="E392" s="83"/>
      <c r="F392" s="83"/>
      <c r="G392" s="83"/>
    </row>
    <row r="393" spans="1:7" x14ac:dyDescent="0.3">
      <c r="A393" s="83"/>
      <c r="B393" s="83"/>
      <c r="C393" s="83"/>
      <c r="D393" s="83"/>
      <c r="E393" s="83"/>
      <c r="F393" s="83"/>
      <c r="G393" s="83"/>
    </row>
    <row r="394" spans="1:7" x14ac:dyDescent="0.3">
      <c r="A394" s="83"/>
      <c r="B394" s="83"/>
      <c r="C394" s="83"/>
      <c r="D394" s="83"/>
      <c r="E394" s="83"/>
      <c r="F394" s="83"/>
      <c r="G394" s="83"/>
    </row>
    <row r="395" spans="1:7" x14ac:dyDescent="0.3">
      <c r="A395" s="83"/>
      <c r="B395" s="83"/>
      <c r="C395" s="83"/>
      <c r="D395" s="83"/>
      <c r="E395" s="83"/>
      <c r="F395" s="83"/>
      <c r="G395" s="83"/>
    </row>
    <row r="396" spans="1:7" x14ac:dyDescent="0.3">
      <c r="A396" s="83"/>
      <c r="B396" s="83"/>
      <c r="C396" s="83"/>
      <c r="D396" s="83"/>
      <c r="E396" s="83"/>
      <c r="F396" s="83"/>
      <c r="G396" s="83"/>
    </row>
    <row r="397" spans="1:7" x14ac:dyDescent="0.3">
      <c r="A397" s="83"/>
      <c r="B397" s="83"/>
      <c r="C397" s="83"/>
      <c r="D397" s="83"/>
      <c r="E397" s="83"/>
      <c r="F397" s="83"/>
      <c r="G397" s="83"/>
    </row>
    <row r="398" spans="1:7" x14ac:dyDescent="0.3">
      <c r="A398" s="83"/>
      <c r="B398" s="83"/>
      <c r="C398" s="83"/>
      <c r="D398" s="83"/>
      <c r="E398" s="83"/>
      <c r="F398" s="83"/>
      <c r="G398" s="83"/>
    </row>
    <row r="399" spans="1:7" x14ac:dyDescent="0.3">
      <c r="A399" s="83"/>
      <c r="B399" s="83"/>
      <c r="C399" s="83"/>
      <c r="D399" s="83"/>
      <c r="E399" s="83"/>
      <c r="F399" s="83"/>
      <c r="G399" s="83"/>
    </row>
    <row r="400" spans="1:7" x14ac:dyDescent="0.3">
      <c r="A400" s="83"/>
      <c r="B400" s="83"/>
      <c r="C400" s="83"/>
      <c r="D400" s="83"/>
      <c r="E400" s="83"/>
      <c r="F400" s="83"/>
      <c r="G400" s="83"/>
    </row>
    <row r="401" spans="1:7" x14ac:dyDescent="0.3">
      <c r="A401" s="83"/>
      <c r="B401" s="83"/>
      <c r="C401" s="83"/>
      <c r="D401" s="83"/>
      <c r="E401" s="83"/>
      <c r="F401" s="83"/>
      <c r="G401" s="83"/>
    </row>
    <row r="402" spans="1:7" x14ac:dyDescent="0.3">
      <c r="A402" s="83"/>
      <c r="B402" s="83"/>
      <c r="C402" s="83"/>
      <c r="D402" s="83"/>
      <c r="E402" s="83"/>
      <c r="F402" s="83"/>
      <c r="G402" s="83"/>
    </row>
    <row r="403" spans="1:7" x14ac:dyDescent="0.3">
      <c r="A403" s="83"/>
      <c r="B403" s="83"/>
      <c r="C403" s="83"/>
      <c r="D403" s="83"/>
      <c r="E403" s="83"/>
      <c r="F403" s="83"/>
      <c r="G403" s="83"/>
    </row>
    <row r="404" spans="1:7" x14ac:dyDescent="0.3">
      <c r="A404" s="83"/>
      <c r="B404" s="83"/>
      <c r="C404" s="83"/>
      <c r="D404" s="83"/>
      <c r="E404" s="83"/>
      <c r="F404" s="83"/>
      <c r="G404" s="83"/>
    </row>
    <row r="405" spans="1:7" x14ac:dyDescent="0.3">
      <c r="A405" s="83"/>
      <c r="B405" s="83"/>
      <c r="C405" s="83"/>
      <c r="D405" s="83"/>
      <c r="E405" s="83"/>
      <c r="F405" s="83"/>
      <c r="G405" s="83"/>
    </row>
    <row r="406" spans="1:7" x14ac:dyDescent="0.3">
      <c r="A406" s="83"/>
      <c r="B406" s="83"/>
      <c r="C406" s="83"/>
      <c r="D406" s="83"/>
      <c r="E406" s="83"/>
      <c r="F406" s="83"/>
      <c r="G406" s="83"/>
    </row>
    <row r="407" spans="1:7" x14ac:dyDescent="0.3">
      <c r="A407" s="83"/>
      <c r="B407" s="83"/>
      <c r="C407" s="83"/>
      <c r="D407" s="83"/>
      <c r="E407" s="83"/>
      <c r="F407" s="83"/>
      <c r="G407" s="83"/>
    </row>
    <row r="408" spans="1:7" x14ac:dyDescent="0.3">
      <c r="A408" s="83"/>
      <c r="B408" s="83"/>
      <c r="C408" s="83"/>
      <c r="D408" s="83"/>
      <c r="E408" s="83"/>
      <c r="F408" s="83"/>
      <c r="G408" s="83"/>
    </row>
    <row r="409" spans="1:7" x14ac:dyDescent="0.3">
      <c r="A409" s="83"/>
      <c r="B409" s="83"/>
      <c r="C409" s="83"/>
      <c r="D409" s="83"/>
      <c r="E409" s="83"/>
      <c r="F409" s="83"/>
      <c r="G409" s="83"/>
    </row>
    <row r="410" spans="1:7" x14ac:dyDescent="0.3">
      <c r="A410" s="83"/>
      <c r="B410" s="83"/>
      <c r="C410" s="83"/>
      <c r="D410" s="83"/>
      <c r="E410" s="83"/>
      <c r="F410" s="83"/>
      <c r="G410" s="83"/>
    </row>
    <row r="411" spans="1:7" x14ac:dyDescent="0.3">
      <c r="A411" s="83"/>
      <c r="B411" s="83"/>
      <c r="C411" s="83"/>
      <c r="D411" s="83"/>
      <c r="E411" s="83"/>
      <c r="F411" s="83"/>
      <c r="G411" s="83"/>
    </row>
    <row r="412" spans="1:7" x14ac:dyDescent="0.3">
      <c r="A412" s="83"/>
      <c r="B412" s="83"/>
      <c r="C412" s="83"/>
      <c r="D412" s="83"/>
      <c r="E412" s="83"/>
      <c r="F412" s="83"/>
      <c r="G412" s="83"/>
    </row>
    <row r="413" spans="1:7" x14ac:dyDescent="0.3">
      <c r="A413" s="83"/>
      <c r="B413" s="83"/>
      <c r="C413" s="83"/>
      <c r="D413" s="83"/>
      <c r="E413" s="83"/>
      <c r="F413" s="83"/>
      <c r="G413" s="83"/>
    </row>
    <row r="414" spans="1:7" x14ac:dyDescent="0.3">
      <c r="A414" s="83"/>
      <c r="B414" s="83"/>
      <c r="C414" s="83"/>
      <c r="D414" s="83"/>
      <c r="E414" s="83"/>
      <c r="F414" s="83"/>
      <c r="G414" s="83"/>
    </row>
    <row r="415" spans="1:7" x14ac:dyDescent="0.3">
      <c r="A415" s="83"/>
      <c r="B415" s="83"/>
      <c r="C415" s="83"/>
      <c r="D415" s="83"/>
      <c r="E415" s="83"/>
      <c r="F415" s="83"/>
      <c r="G415" s="83"/>
    </row>
    <row r="416" spans="1:7" x14ac:dyDescent="0.3">
      <c r="A416" s="83"/>
      <c r="B416" s="83"/>
      <c r="C416" s="83"/>
      <c r="D416" s="83"/>
      <c r="E416" s="83"/>
      <c r="F416" s="83"/>
      <c r="G416" s="83"/>
    </row>
    <row r="417" spans="1:7" x14ac:dyDescent="0.3">
      <c r="A417" s="83"/>
      <c r="B417" s="83"/>
      <c r="C417" s="83"/>
      <c r="D417" s="83"/>
      <c r="E417" s="83"/>
      <c r="F417" s="83"/>
      <c r="G417" s="83"/>
    </row>
    <row r="418" spans="1:7" x14ac:dyDescent="0.3">
      <c r="A418" s="83"/>
      <c r="B418" s="83"/>
      <c r="C418" s="83"/>
      <c r="D418" s="83"/>
      <c r="E418" s="83"/>
      <c r="F418" s="83"/>
      <c r="G418" s="83"/>
    </row>
    <row r="419" spans="1:7" x14ac:dyDescent="0.3">
      <c r="A419" s="83"/>
      <c r="B419" s="83"/>
      <c r="C419" s="83"/>
      <c r="D419" s="83"/>
      <c r="E419" s="83"/>
      <c r="F419" s="83"/>
      <c r="G419" s="83"/>
    </row>
    <row r="420" spans="1:7" x14ac:dyDescent="0.3">
      <c r="A420" s="83"/>
      <c r="B420" s="83"/>
      <c r="C420" s="83"/>
      <c r="D420" s="83"/>
      <c r="E420" s="83"/>
      <c r="F420" s="83"/>
      <c r="G420" s="83"/>
    </row>
    <row r="421" spans="1:7" x14ac:dyDescent="0.3">
      <c r="A421" s="83"/>
      <c r="B421" s="83"/>
      <c r="C421" s="83"/>
      <c r="D421" s="83"/>
      <c r="E421" s="83"/>
      <c r="F421" s="83"/>
      <c r="G421" s="83"/>
    </row>
    <row r="422" spans="1:7" x14ac:dyDescent="0.3">
      <c r="A422" s="83"/>
      <c r="B422" s="83"/>
      <c r="C422" s="83"/>
      <c r="D422" s="83"/>
      <c r="E422" s="83"/>
      <c r="F422" s="83"/>
      <c r="G422" s="83"/>
    </row>
    <row r="423" spans="1:7" x14ac:dyDescent="0.3">
      <c r="A423" s="83"/>
      <c r="B423" s="83"/>
      <c r="C423" s="83"/>
      <c r="D423" s="83"/>
      <c r="E423" s="83"/>
      <c r="F423" s="83"/>
      <c r="G423" s="83"/>
    </row>
    <row r="424" spans="1:7" x14ac:dyDescent="0.3">
      <c r="A424" s="83"/>
      <c r="B424" s="83"/>
      <c r="C424" s="83"/>
      <c r="D424" s="83"/>
      <c r="E424" s="83"/>
      <c r="F424" s="83"/>
      <c r="G424" s="83"/>
    </row>
    <row r="425" spans="1:7" x14ac:dyDescent="0.3">
      <c r="A425" s="83"/>
      <c r="B425" s="83"/>
      <c r="C425" s="83"/>
      <c r="D425" s="83"/>
      <c r="E425" s="83"/>
      <c r="F425" s="83"/>
      <c r="G425" s="83"/>
    </row>
    <row r="426" spans="1:7" x14ac:dyDescent="0.3">
      <c r="A426" s="83"/>
      <c r="B426" s="83"/>
      <c r="C426" s="83"/>
      <c r="D426" s="83"/>
      <c r="E426" s="83"/>
      <c r="F426" s="83"/>
      <c r="G426" s="83"/>
    </row>
    <row r="427" spans="1:7" x14ac:dyDescent="0.3">
      <c r="A427" s="83"/>
      <c r="B427" s="83"/>
      <c r="C427" s="83"/>
      <c r="D427" s="83"/>
      <c r="E427" s="83"/>
      <c r="F427" s="83"/>
      <c r="G427" s="83"/>
    </row>
    <row r="428" spans="1:7" x14ac:dyDescent="0.3">
      <c r="A428" s="83"/>
      <c r="B428" s="83"/>
      <c r="C428" s="83"/>
      <c r="D428" s="83"/>
      <c r="E428" s="83"/>
      <c r="F428" s="83"/>
      <c r="G428" s="83"/>
    </row>
    <row r="429" spans="1:7" x14ac:dyDescent="0.3">
      <c r="A429" s="83"/>
      <c r="B429" s="83"/>
      <c r="C429" s="83"/>
      <c r="D429" s="83"/>
      <c r="E429" s="83"/>
      <c r="F429" s="83"/>
      <c r="G429" s="83"/>
    </row>
    <row r="430" spans="1:7" x14ac:dyDescent="0.3">
      <c r="A430" s="83"/>
      <c r="B430" s="83"/>
      <c r="C430" s="83"/>
      <c r="D430" s="83"/>
      <c r="E430" s="83"/>
      <c r="F430" s="83"/>
      <c r="G430" s="83"/>
    </row>
    <row r="431" spans="1:7" x14ac:dyDescent="0.3">
      <c r="A431" s="83"/>
      <c r="B431" s="83"/>
      <c r="C431" s="83"/>
      <c r="D431" s="83"/>
      <c r="E431" s="83"/>
      <c r="F431" s="83"/>
      <c r="G431" s="83"/>
    </row>
    <row r="432" spans="1:7" x14ac:dyDescent="0.3">
      <c r="A432" s="83"/>
      <c r="B432" s="83"/>
      <c r="C432" s="83"/>
      <c r="D432" s="83"/>
      <c r="E432" s="83"/>
      <c r="F432" s="83"/>
      <c r="G432" s="83"/>
    </row>
    <row r="433" spans="1:7" x14ac:dyDescent="0.3">
      <c r="A433" s="83"/>
      <c r="B433" s="83"/>
      <c r="C433" s="83"/>
      <c r="D433" s="83"/>
      <c r="E433" s="83"/>
      <c r="F433" s="83"/>
      <c r="G433" s="83"/>
    </row>
    <row r="434" spans="1:7" x14ac:dyDescent="0.3">
      <c r="A434" s="83"/>
      <c r="B434" s="83"/>
      <c r="C434" s="83"/>
      <c r="D434" s="83"/>
      <c r="E434" s="83"/>
      <c r="F434" s="83"/>
      <c r="G434" s="83"/>
    </row>
    <row r="435" spans="1:7" x14ac:dyDescent="0.3">
      <c r="A435" s="83"/>
      <c r="B435" s="83"/>
      <c r="C435" s="83"/>
      <c r="D435" s="83"/>
      <c r="E435" s="83"/>
      <c r="F435" s="83"/>
      <c r="G435" s="83"/>
    </row>
    <row r="436" spans="1:7" x14ac:dyDescent="0.3">
      <c r="A436" s="83"/>
      <c r="B436" s="83"/>
      <c r="C436" s="83"/>
      <c r="D436" s="83"/>
      <c r="E436" s="83"/>
      <c r="F436" s="83"/>
      <c r="G436" s="83"/>
    </row>
    <row r="437" spans="1:7" x14ac:dyDescent="0.3">
      <c r="A437" s="83"/>
      <c r="B437" s="83"/>
      <c r="C437" s="83"/>
      <c r="D437" s="83"/>
      <c r="E437" s="83"/>
      <c r="F437" s="83"/>
      <c r="G437" s="83"/>
    </row>
    <row r="438" spans="1:7" x14ac:dyDescent="0.3">
      <c r="A438" s="83"/>
      <c r="B438" s="83"/>
      <c r="C438" s="83"/>
      <c r="D438" s="83"/>
      <c r="E438" s="83"/>
      <c r="F438" s="83"/>
      <c r="G438" s="83"/>
    </row>
    <row r="439" spans="1:7" x14ac:dyDescent="0.3">
      <c r="A439" s="83"/>
      <c r="B439" s="83"/>
      <c r="C439" s="83"/>
      <c r="D439" s="83"/>
      <c r="E439" s="83"/>
      <c r="F439" s="83"/>
      <c r="G439" s="83"/>
    </row>
    <row r="440" spans="1:7" x14ac:dyDescent="0.3">
      <c r="A440" s="83"/>
      <c r="B440" s="83"/>
      <c r="C440" s="83"/>
      <c r="D440" s="83"/>
      <c r="E440" s="83"/>
      <c r="F440" s="83"/>
      <c r="G440" s="83"/>
    </row>
    <row r="441" spans="1:7" x14ac:dyDescent="0.3">
      <c r="A441" s="83"/>
      <c r="B441" s="83"/>
      <c r="C441" s="83"/>
      <c r="D441" s="83"/>
      <c r="E441" s="83"/>
      <c r="F441" s="83"/>
      <c r="G441" s="83"/>
    </row>
    <row r="442" spans="1:7" x14ac:dyDescent="0.3">
      <c r="A442" s="83"/>
      <c r="B442" s="83"/>
      <c r="C442" s="83"/>
      <c r="D442" s="83"/>
      <c r="E442" s="83"/>
      <c r="F442" s="83"/>
      <c r="G442" s="83"/>
    </row>
    <row r="443" spans="1:7" x14ac:dyDescent="0.3">
      <c r="A443" s="83"/>
      <c r="B443" s="83"/>
      <c r="C443" s="83"/>
      <c r="D443" s="83"/>
      <c r="E443" s="83"/>
      <c r="F443" s="83"/>
      <c r="G443" s="83"/>
    </row>
    <row r="444" spans="1:7" x14ac:dyDescent="0.3">
      <c r="A444" s="83"/>
      <c r="B444" s="83"/>
      <c r="C444" s="83"/>
      <c r="D444" s="83"/>
      <c r="E444" s="83"/>
      <c r="F444" s="83"/>
      <c r="G444" s="83"/>
    </row>
    <row r="445" spans="1:7" x14ac:dyDescent="0.3">
      <c r="A445" s="83"/>
      <c r="B445" s="83"/>
      <c r="C445" s="83"/>
      <c r="D445" s="83"/>
      <c r="E445" s="83"/>
      <c r="F445" s="83"/>
      <c r="G445" s="83"/>
    </row>
    <row r="446" spans="1:7" x14ac:dyDescent="0.3">
      <c r="A446" s="83"/>
      <c r="B446" s="83"/>
      <c r="C446" s="83"/>
      <c r="D446" s="83"/>
      <c r="E446" s="83"/>
      <c r="F446" s="83"/>
      <c r="G446" s="83"/>
    </row>
    <row r="447" spans="1:7" x14ac:dyDescent="0.3">
      <c r="A447" s="83"/>
      <c r="B447" s="83"/>
      <c r="C447" s="83"/>
      <c r="D447" s="83"/>
      <c r="E447" s="83"/>
      <c r="F447" s="83"/>
      <c r="G447" s="83"/>
    </row>
    <row r="448" spans="1:7" x14ac:dyDescent="0.3">
      <c r="A448" s="83"/>
      <c r="B448" s="83"/>
      <c r="C448" s="83"/>
      <c r="D448" s="83"/>
      <c r="E448" s="83"/>
      <c r="F448" s="83"/>
      <c r="G448" s="83"/>
    </row>
    <row r="449" spans="1:7" x14ac:dyDescent="0.3">
      <c r="A449" s="83"/>
      <c r="B449" s="83"/>
      <c r="C449" s="83"/>
      <c r="D449" s="83"/>
      <c r="E449" s="83"/>
      <c r="F449" s="83"/>
      <c r="G449" s="83"/>
    </row>
    <row r="450" spans="1:7" x14ac:dyDescent="0.3">
      <c r="A450" s="83"/>
      <c r="B450" s="83"/>
      <c r="C450" s="83"/>
      <c r="D450" s="83"/>
      <c r="E450" s="83"/>
      <c r="F450" s="83"/>
      <c r="G450" s="83"/>
    </row>
    <row r="451" spans="1:7" x14ac:dyDescent="0.3">
      <c r="A451" s="83"/>
      <c r="B451" s="83"/>
      <c r="C451" s="83"/>
      <c r="D451" s="83"/>
      <c r="E451" s="83"/>
      <c r="F451" s="83"/>
      <c r="G451" s="83"/>
    </row>
    <row r="452" spans="1:7" x14ac:dyDescent="0.3">
      <c r="A452" s="83"/>
      <c r="B452" s="83"/>
      <c r="C452" s="83"/>
      <c r="D452" s="83"/>
      <c r="E452" s="83"/>
      <c r="F452" s="83"/>
      <c r="G452" s="83"/>
    </row>
    <row r="453" spans="1:7" x14ac:dyDescent="0.3">
      <c r="A453" s="83"/>
      <c r="B453" s="83"/>
      <c r="C453" s="83"/>
      <c r="D453" s="83"/>
      <c r="E453" s="83"/>
      <c r="F453" s="83"/>
      <c r="G453" s="83"/>
    </row>
    <row r="454" spans="1:7" x14ac:dyDescent="0.3">
      <c r="A454" s="83"/>
      <c r="B454" s="83"/>
      <c r="C454" s="83"/>
      <c r="D454" s="83"/>
      <c r="E454" s="83"/>
      <c r="F454" s="83"/>
      <c r="G454" s="83"/>
    </row>
    <row r="455" spans="1:7" x14ac:dyDescent="0.3">
      <c r="A455" s="83"/>
      <c r="B455" s="83"/>
      <c r="C455" s="83"/>
      <c r="D455" s="83"/>
      <c r="E455" s="83"/>
      <c r="F455" s="83"/>
      <c r="G455" s="83"/>
    </row>
    <row r="456" spans="1:7" x14ac:dyDescent="0.3">
      <c r="A456" s="83"/>
      <c r="B456" s="83"/>
      <c r="C456" s="83"/>
      <c r="D456" s="83"/>
      <c r="E456" s="83"/>
      <c r="F456" s="83"/>
      <c r="G456" s="83"/>
    </row>
    <row r="457" spans="1:7" x14ac:dyDescent="0.3">
      <c r="A457" s="83"/>
      <c r="B457" s="83"/>
      <c r="C457" s="83"/>
      <c r="D457" s="83"/>
      <c r="E457" s="83"/>
      <c r="F457" s="83"/>
      <c r="G457" s="83"/>
    </row>
    <row r="458" spans="1:7" x14ac:dyDescent="0.3">
      <c r="A458" s="83"/>
      <c r="B458" s="83"/>
      <c r="C458" s="83"/>
      <c r="D458" s="83"/>
      <c r="E458" s="83"/>
      <c r="F458" s="83"/>
      <c r="G458" s="83"/>
    </row>
    <row r="459" spans="1:7" x14ac:dyDescent="0.3">
      <c r="A459" s="83"/>
      <c r="B459" s="83"/>
      <c r="C459" s="83"/>
      <c r="D459" s="83"/>
      <c r="E459" s="83"/>
      <c r="F459" s="83"/>
      <c r="G459" s="83"/>
    </row>
    <row r="460" spans="1:7" x14ac:dyDescent="0.3">
      <c r="A460" s="83"/>
      <c r="B460" s="83"/>
      <c r="C460" s="83"/>
      <c r="D460" s="83"/>
      <c r="E460" s="83"/>
      <c r="F460" s="83"/>
      <c r="G460" s="83"/>
    </row>
    <row r="461" spans="1:7" x14ac:dyDescent="0.3">
      <c r="A461" s="83"/>
      <c r="B461" s="83"/>
      <c r="C461" s="83"/>
      <c r="D461" s="83"/>
      <c r="E461" s="83"/>
      <c r="F461" s="83"/>
      <c r="G461" s="83"/>
    </row>
    <row r="462" spans="1:7" x14ac:dyDescent="0.3">
      <c r="A462" s="83"/>
      <c r="B462" s="83"/>
      <c r="C462" s="83"/>
      <c r="D462" s="83"/>
      <c r="E462" s="83"/>
      <c r="F462" s="83"/>
      <c r="G462" s="83"/>
    </row>
    <row r="463" spans="1:7" x14ac:dyDescent="0.3">
      <c r="A463" s="83"/>
      <c r="B463" s="83"/>
      <c r="C463" s="83"/>
      <c r="D463" s="83"/>
      <c r="E463" s="83"/>
      <c r="F463" s="83"/>
      <c r="G463" s="83"/>
    </row>
    <row r="464" spans="1:7" x14ac:dyDescent="0.3">
      <c r="A464" s="83"/>
      <c r="B464" s="83"/>
      <c r="C464" s="83"/>
      <c r="D464" s="83"/>
      <c r="E464" s="83"/>
      <c r="F464" s="83"/>
      <c r="G464" s="83"/>
    </row>
    <row r="465" spans="1:7" x14ac:dyDescent="0.3">
      <c r="A465" s="83"/>
      <c r="B465" s="83"/>
      <c r="C465" s="83"/>
      <c r="D465" s="83"/>
      <c r="E465" s="83"/>
      <c r="F465" s="83"/>
      <c r="G465" s="83"/>
    </row>
    <row r="466" spans="1:7" x14ac:dyDescent="0.3">
      <c r="A466" s="83"/>
      <c r="B466" s="83"/>
      <c r="C466" s="83"/>
      <c r="D466" s="83"/>
      <c r="E466" s="83"/>
      <c r="F466" s="83"/>
      <c r="G466" s="83"/>
    </row>
    <row r="467" spans="1:7" x14ac:dyDescent="0.3">
      <c r="A467" s="83"/>
      <c r="B467" s="83"/>
      <c r="C467" s="83"/>
      <c r="D467" s="83"/>
      <c r="E467" s="83"/>
      <c r="F467" s="83"/>
      <c r="G467" s="83"/>
    </row>
    <row r="468" spans="1:7" x14ac:dyDescent="0.3">
      <c r="A468" s="83"/>
      <c r="B468" s="83"/>
      <c r="C468" s="83"/>
      <c r="D468" s="83"/>
      <c r="E468" s="83"/>
      <c r="F468" s="83"/>
      <c r="G468" s="83"/>
    </row>
    <row r="469" spans="1:7" x14ac:dyDescent="0.3">
      <c r="A469" s="83"/>
      <c r="B469" s="83"/>
      <c r="C469" s="83"/>
      <c r="D469" s="83"/>
      <c r="E469" s="83"/>
      <c r="F469" s="83"/>
      <c r="G469" s="83"/>
    </row>
    <row r="470" spans="1:7" x14ac:dyDescent="0.3">
      <c r="A470" s="83"/>
      <c r="B470" s="83"/>
      <c r="C470" s="83"/>
      <c r="D470" s="83"/>
      <c r="E470" s="83"/>
      <c r="F470" s="83"/>
      <c r="G470" s="83"/>
    </row>
    <row r="471" spans="1:7" x14ac:dyDescent="0.3">
      <c r="A471" s="83"/>
      <c r="B471" s="83"/>
      <c r="C471" s="83"/>
      <c r="D471" s="83"/>
      <c r="E471" s="83"/>
      <c r="F471" s="83"/>
      <c r="G471" s="83"/>
    </row>
    <row r="472" spans="1:7" x14ac:dyDescent="0.3">
      <c r="A472" s="83"/>
      <c r="B472" s="83"/>
      <c r="C472" s="83"/>
      <c r="D472" s="83"/>
      <c r="E472" s="83"/>
      <c r="F472" s="83"/>
      <c r="G472" s="83"/>
    </row>
    <row r="473" spans="1:7" x14ac:dyDescent="0.3">
      <c r="A473" s="83"/>
      <c r="B473" s="83"/>
      <c r="C473" s="83"/>
      <c r="D473" s="83"/>
      <c r="E473" s="83"/>
      <c r="F473" s="83"/>
      <c r="G473" s="83"/>
    </row>
    <row r="474" spans="1:7" x14ac:dyDescent="0.3">
      <c r="A474" s="83"/>
      <c r="B474" s="83"/>
      <c r="C474" s="83"/>
      <c r="D474" s="83"/>
      <c r="E474" s="83"/>
      <c r="F474" s="83"/>
      <c r="G474" s="83"/>
    </row>
    <row r="475" spans="1:7" x14ac:dyDescent="0.3">
      <c r="A475" s="83"/>
      <c r="B475" s="83"/>
      <c r="C475" s="83"/>
      <c r="D475" s="83"/>
      <c r="E475" s="83"/>
      <c r="F475" s="83"/>
      <c r="G475" s="83"/>
    </row>
    <row r="476" spans="1:7" x14ac:dyDescent="0.3">
      <c r="A476" s="83"/>
      <c r="B476" s="83"/>
      <c r="C476" s="83"/>
      <c r="D476" s="83"/>
      <c r="E476" s="83"/>
      <c r="F476" s="83"/>
      <c r="G476" s="83"/>
    </row>
    <row r="477" spans="1:7" x14ac:dyDescent="0.3">
      <c r="A477" s="83"/>
      <c r="B477" s="83"/>
      <c r="C477" s="83"/>
      <c r="D477" s="83"/>
      <c r="E477" s="83"/>
      <c r="F477" s="83"/>
      <c r="G477" s="83"/>
    </row>
    <row r="478" spans="1:7" x14ac:dyDescent="0.3">
      <c r="A478" s="83"/>
      <c r="B478" s="83"/>
      <c r="C478" s="83"/>
      <c r="D478" s="83"/>
      <c r="E478" s="83"/>
      <c r="F478" s="83"/>
      <c r="G478" s="83"/>
    </row>
    <row r="479" spans="1:7" x14ac:dyDescent="0.3">
      <c r="A479" s="83"/>
      <c r="B479" s="83"/>
      <c r="C479" s="83"/>
      <c r="D479" s="83"/>
      <c r="E479" s="83"/>
      <c r="F479" s="83"/>
      <c r="G479" s="83"/>
    </row>
    <row r="480" spans="1:7" x14ac:dyDescent="0.3">
      <c r="A480" s="83"/>
      <c r="B480" s="83"/>
      <c r="C480" s="83"/>
      <c r="D480" s="83"/>
      <c r="E480" s="83"/>
      <c r="F480" s="83"/>
      <c r="G480" s="83"/>
    </row>
    <row r="481" spans="1:7" x14ac:dyDescent="0.3">
      <c r="A481" s="83"/>
      <c r="B481" s="83"/>
      <c r="C481" s="83"/>
      <c r="D481" s="83"/>
      <c r="E481" s="83"/>
      <c r="F481" s="83"/>
      <c r="G481" s="83"/>
    </row>
    <row r="482" spans="1:7" x14ac:dyDescent="0.3">
      <c r="A482" s="83"/>
      <c r="B482" s="83"/>
      <c r="C482" s="83"/>
      <c r="D482" s="83"/>
      <c r="E482" s="83"/>
      <c r="F482" s="83"/>
      <c r="G482" s="83"/>
    </row>
    <row r="483" spans="1:7" x14ac:dyDescent="0.3">
      <c r="A483" s="83"/>
      <c r="B483" s="83"/>
      <c r="C483" s="83"/>
      <c r="D483" s="83"/>
      <c r="E483" s="83"/>
      <c r="F483" s="83"/>
      <c r="G483" s="83"/>
    </row>
    <row r="484" spans="1:7" x14ac:dyDescent="0.3">
      <c r="A484" s="83"/>
      <c r="B484" s="83"/>
      <c r="C484" s="83"/>
      <c r="D484" s="83"/>
      <c r="E484" s="83"/>
      <c r="F484" s="83"/>
      <c r="G484" s="83"/>
    </row>
    <row r="485" spans="1:7" x14ac:dyDescent="0.3">
      <c r="A485" s="83"/>
      <c r="B485" s="83"/>
      <c r="C485" s="83"/>
      <c r="D485" s="83"/>
      <c r="E485" s="83"/>
      <c r="F485" s="83"/>
      <c r="G485" s="83"/>
    </row>
    <row r="486" spans="1:7" x14ac:dyDescent="0.3">
      <c r="A486" s="83"/>
      <c r="B486" s="83"/>
      <c r="C486" s="83"/>
      <c r="D486" s="83"/>
      <c r="E486" s="83"/>
      <c r="F486" s="83"/>
      <c r="G486" s="83"/>
    </row>
    <row r="487" spans="1:7" x14ac:dyDescent="0.3">
      <c r="A487" s="83"/>
      <c r="B487" s="83"/>
      <c r="C487" s="83"/>
      <c r="D487" s="83"/>
      <c r="E487" s="83"/>
      <c r="F487" s="83"/>
      <c r="G487" s="83"/>
    </row>
    <row r="488" spans="1:7" x14ac:dyDescent="0.3">
      <c r="A488" s="83"/>
      <c r="B488" s="83"/>
      <c r="C488" s="83"/>
      <c r="D488" s="83"/>
      <c r="E488" s="83"/>
      <c r="F488" s="83"/>
      <c r="G488" s="83"/>
    </row>
    <row r="489" spans="1:7" x14ac:dyDescent="0.3">
      <c r="A489" s="83"/>
      <c r="B489" s="83"/>
      <c r="C489" s="83"/>
      <c r="D489" s="83"/>
      <c r="E489" s="83"/>
      <c r="F489" s="83"/>
      <c r="G489" s="83"/>
    </row>
    <row r="490" spans="1:7" x14ac:dyDescent="0.3">
      <c r="A490" s="83"/>
      <c r="B490" s="83"/>
      <c r="C490" s="83"/>
      <c r="D490" s="83"/>
      <c r="E490" s="83"/>
      <c r="F490" s="83"/>
      <c r="G490" s="83"/>
    </row>
    <row r="491" spans="1:7" x14ac:dyDescent="0.3">
      <c r="A491" s="83"/>
      <c r="B491" s="83"/>
      <c r="C491" s="83"/>
      <c r="D491" s="83"/>
      <c r="E491" s="83"/>
      <c r="F491" s="83"/>
      <c r="G491" s="83"/>
    </row>
    <row r="492" spans="1:7" x14ac:dyDescent="0.3">
      <c r="A492" s="83"/>
      <c r="B492" s="83"/>
      <c r="C492" s="83"/>
      <c r="D492" s="83"/>
      <c r="E492" s="83"/>
      <c r="F492" s="83"/>
      <c r="G492" s="83"/>
    </row>
    <row r="493" spans="1:7" x14ac:dyDescent="0.3">
      <c r="A493" s="83"/>
      <c r="B493" s="83"/>
      <c r="C493" s="83"/>
      <c r="D493" s="83"/>
      <c r="E493" s="83"/>
      <c r="F493" s="83"/>
      <c r="G493" s="83"/>
    </row>
    <row r="494" spans="1:7" x14ac:dyDescent="0.3">
      <c r="A494" s="83"/>
      <c r="B494" s="83"/>
      <c r="C494" s="83"/>
      <c r="D494" s="83"/>
      <c r="E494" s="83"/>
      <c r="F494" s="83"/>
      <c r="G494" s="83"/>
    </row>
    <row r="495" spans="1:7" x14ac:dyDescent="0.3">
      <c r="A495" s="83"/>
      <c r="B495" s="83"/>
      <c r="C495" s="83"/>
      <c r="D495" s="83"/>
      <c r="E495" s="83"/>
      <c r="F495" s="83"/>
      <c r="G495" s="83"/>
    </row>
    <row r="496" spans="1:7" x14ac:dyDescent="0.3">
      <c r="A496" s="83"/>
      <c r="B496" s="83"/>
      <c r="C496" s="83"/>
      <c r="D496" s="83"/>
      <c r="E496" s="83"/>
      <c r="F496" s="83"/>
      <c r="G496" s="83"/>
    </row>
    <row r="497" spans="1:7" x14ac:dyDescent="0.3">
      <c r="A497" s="83"/>
      <c r="B497" s="83"/>
      <c r="C497" s="83"/>
      <c r="D497" s="83"/>
      <c r="E497" s="83"/>
      <c r="F497" s="83"/>
      <c r="G497" s="83"/>
    </row>
    <row r="498" spans="1:7" x14ac:dyDescent="0.3">
      <c r="A498" s="83"/>
      <c r="B498" s="83"/>
      <c r="C498" s="83"/>
      <c r="D498" s="83"/>
      <c r="E498" s="83"/>
      <c r="F498" s="83"/>
      <c r="G498" s="83"/>
    </row>
    <row r="499" spans="1:7" x14ac:dyDescent="0.3">
      <c r="A499" s="83"/>
      <c r="B499" s="83"/>
      <c r="C499" s="83"/>
      <c r="D499" s="83"/>
      <c r="E499" s="83"/>
      <c r="F499" s="83"/>
      <c r="G499" s="83"/>
    </row>
    <row r="500" spans="1:7" x14ac:dyDescent="0.3">
      <c r="A500" s="83"/>
      <c r="B500" s="83"/>
      <c r="C500" s="83"/>
      <c r="D500" s="83"/>
      <c r="E500" s="83"/>
      <c r="F500" s="83"/>
      <c r="G500" s="83"/>
    </row>
    <row r="501" spans="1:7" x14ac:dyDescent="0.3">
      <c r="A501" s="83"/>
      <c r="B501" s="83"/>
      <c r="C501" s="83"/>
      <c r="D501" s="83"/>
      <c r="E501" s="83"/>
      <c r="F501" s="83"/>
      <c r="G501" s="83"/>
    </row>
    <row r="502" spans="1:7" x14ac:dyDescent="0.3">
      <c r="A502" s="83"/>
      <c r="B502" s="83"/>
      <c r="C502" s="83"/>
      <c r="D502" s="83"/>
      <c r="E502" s="83"/>
      <c r="F502" s="83"/>
      <c r="G502" s="83"/>
    </row>
    <row r="503" spans="1:7" x14ac:dyDescent="0.3">
      <c r="A503" s="83"/>
      <c r="B503" s="83"/>
      <c r="C503" s="83"/>
      <c r="D503" s="83"/>
      <c r="E503" s="83"/>
      <c r="F503" s="83"/>
      <c r="G503" s="83"/>
    </row>
  </sheetData>
  <sheetProtection algorithmName="SHA-512" hashValue="3XUwqSXyO9/a5wh1DmJOJw0VvJwwWyisKTwTiaViJPwzq04y/O0I3OAN0rgOdUmd1N4syfYyvPH5mLrXrKHAMw==" saltValue="++413IFjAhTZdAr0d/nL2w==" spinCount="100000" sheet="1" objects="1" scenarios="1"/>
  <mergeCells count="1">
    <mergeCell ref="A2:G2"/>
  </mergeCells>
  <printOptions horizontalCentered="1"/>
  <pageMargins left="0.4" right="0.4" top="0.4" bottom="0.4" header="0.3" footer="0.3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Revenue-Cost-Margin</vt:lpstr>
      <vt:lpstr>Operating Expenses</vt:lpstr>
      <vt:lpstr>Wages</vt:lpstr>
      <vt:lpstr>Cash Flow</vt:lpstr>
      <vt:lpstr>Income Statement</vt:lpstr>
      <vt:lpstr>Balance Sheet</vt:lpstr>
      <vt:lpstr>Loan Calculator #1</vt:lpstr>
      <vt:lpstr>Loan Calculator #2</vt:lpstr>
      <vt:lpstr>'Loan Calculator #1'!InterestRate</vt:lpstr>
      <vt:lpstr>'Loan Calculator #2'!InterestRate</vt:lpstr>
      <vt:lpstr>'Loan Calculator #1'!LoanAmount</vt:lpstr>
      <vt:lpstr>'Loan Calculator #2'!LoanAmount</vt:lpstr>
      <vt:lpstr>'Loan Calculator #1'!LoanStartDate</vt:lpstr>
      <vt:lpstr>'Loan Calculator #2'!LoanStartDate</vt:lpstr>
      <vt:lpstr>'Loan Calculator #1'!LoanYears</vt:lpstr>
      <vt:lpstr>'Loan Calculator #2'!LoanYears</vt:lpstr>
      <vt:lpstr>'Loan Calculator #1'!NumberOfPayments</vt:lpstr>
      <vt:lpstr>'Loan Calculator #2'!NumberOfPayments</vt:lpstr>
      <vt:lpstr>'Cash Flow'!Print_Titles</vt:lpstr>
      <vt:lpstr>'Loan Calculator #1'!Print_Titles</vt:lpstr>
      <vt:lpstr>'Loan Calculator #2'!Print_Titles</vt:lpstr>
      <vt:lpstr>'Loan Calculator #1'!Total_Interest</vt:lpstr>
      <vt:lpstr>'Loan Calculator #2'!Total_Interest</vt:lpstr>
      <vt:lpstr>'Loan Calculator #1'!TotalLoanCost</vt:lpstr>
      <vt:lpstr>'Loan Calculator #2'!TotalLoanCost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Marguerite Thordarson</dc:creator>
  <cp:lastModifiedBy>Sam Blomquist</cp:lastModifiedBy>
  <cp:lastPrinted>2016-01-29T21:03:03Z</cp:lastPrinted>
  <dcterms:created xsi:type="dcterms:W3CDTF">2016-01-25T19:38:52Z</dcterms:created>
  <dcterms:modified xsi:type="dcterms:W3CDTF">2025-09-16T21:12:53Z</dcterms:modified>
</cp:coreProperties>
</file>